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HOANG-TC\Desktop\Phụ lục 5912\"/>
    </mc:Choice>
  </mc:AlternateContent>
  <xr:revisionPtr revIDLastSave="0" documentId="13_ncr:1_{69868FE0-FF1D-4ADB-A45F-2B44DA866A7A}" xr6:coauthVersionLast="47" xr6:coauthVersionMax="47" xr10:uidLastSave="{00000000-0000-0000-0000-000000000000}"/>
  <bookViews>
    <workbookView xWindow="-120" yWindow="-120" windowWidth="29040" windowHeight="15720" firstSheet="3" activeTab="5" xr2:uid="{00000000-000D-0000-FFFF-FFFF00000000}"/>
  </bookViews>
  <sheets>
    <sheet name="Nhờ HCM in giúp " sheetId="3" state="hidden" r:id="rId1"/>
    <sheet name="DM SGK" sheetId="1" state="hidden" r:id="rId2"/>
    <sheet name="Dữ liệu xây thầu 5912" sheetId="2" state="hidden" r:id="rId3"/>
    <sheet name="P 01" sheetId="11" r:id="rId4"/>
    <sheet name="P02" sheetId="10" r:id="rId5"/>
    <sheet name="P03" sheetId="9" r:id="rId6"/>
    <sheet name="P04" sheetId="8" r:id="rId7"/>
    <sheet name="P05" sheetId="7" r:id="rId8"/>
    <sheet name="P06" sheetId="12" r:id="rId9"/>
    <sheet name="P07" sheetId="13" r:id="rId10"/>
    <sheet name="P08" sheetId="14" r:id="rId11"/>
    <sheet name="P09" sheetId="15" r:id="rId12"/>
  </sheets>
  <definedNames>
    <definedName name="_xlnm.Print_Titles" localSheetId="3">'P 01'!$6:$8</definedName>
    <definedName name="_xlnm.Print_Titles" localSheetId="5">'P03'!$6:$8</definedName>
    <definedName name="_xlnm.Print_Titles" localSheetId="6">'P04'!$6:$8</definedName>
    <definedName name="_xlnm.Print_Titles" localSheetId="7">'P05'!$6:$8</definedName>
    <definedName name="_xlnm.Print_Titles" localSheetId="8">'P06'!$6:$8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1" i="15" l="1"/>
  <c r="O21" i="15"/>
  <c r="N21" i="15"/>
  <c r="K21" i="15"/>
  <c r="P20" i="15"/>
  <c r="M20" i="15"/>
  <c r="L20" i="15"/>
  <c r="P19" i="15"/>
  <c r="M19" i="15"/>
  <c r="L19" i="15"/>
  <c r="P18" i="15"/>
  <c r="M18" i="15"/>
  <c r="L18" i="15"/>
  <c r="P17" i="15"/>
  <c r="M17" i="15"/>
  <c r="L17" i="15"/>
  <c r="P16" i="15"/>
  <c r="M16" i="15"/>
  <c r="L16" i="15"/>
  <c r="P15" i="15"/>
  <c r="M15" i="15"/>
  <c r="L15" i="15"/>
  <c r="P14" i="15"/>
  <c r="M14" i="15"/>
  <c r="L14" i="15"/>
  <c r="P13" i="15"/>
  <c r="M13" i="15"/>
  <c r="L13" i="15"/>
  <c r="P12" i="15"/>
  <c r="M12" i="15"/>
  <c r="L12" i="15"/>
  <c r="P11" i="15"/>
  <c r="M11" i="15"/>
  <c r="L11" i="15"/>
  <c r="P10" i="15"/>
  <c r="M10" i="15"/>
  <c r="L10" i="15"/>
  <c r="P9" i="15"/>
  <c r="M9" i="15"/>
  <c r="L9" i="15"/>
  <c r="Q21" i="14"/>
  <c r="O21" i="14"/>
  <c r="N21" i="14"/>
  <c r="K21" i="14"/>
  <c r="P20" i="14"/>
  <c r="M20" i="14"/>
  <c r="L20" i="14"/>
  <c r="P19" i="14"/>
  <c r="M19" i="14"/>
  <c r="L19" i="14"/>
  <c r="P18" i="14"/>
  <c r="M18" i="14"/>
  <c r="L18" i="14"/>
  <c r="P17" i="14"/>
  <c r="M17" i="14"/>
  <c r="L17" i="14"/>
  <c r="P16" i="14"/>
  <c r="M16" i="14"/>
  <c r="L16" i="14"/>
  <c r="P15" i="14"/>
  <c r="M15" i="14"/>
  <c r="L15" i="14"/>
  <c r="P14" i="14"/>
  <c r="M14" i="14"/>
  <c r="L14" i="14"/>
  <c r="P13" i="14"/>
  <c r="M13" i="14"/>
  <c r="L13" i="14"/>
  <c r="P12" i="14"/>
  <c r="M12" i="14"/>
  <c r="L12" i="14"/>
  <c r="P11" i="14"/>
  <c r="M11" i="14"/>
  <c r="L11" i="14"/>
  <c r="P10" i="14"/>
  <c r="M10" i="14"/>
  <c r="L10" i="14"/>
  <c r="P9" i="14"/>
  <c r="M9" i="14"/>
  <c r="L9" i="14"/>
  <c r="Q22" i="13"/>
  <c r="O22" i="13"/>
  <c r="N22" i="13"/>
  <c r="K22" i="13"/>
  <c r="P21" i="13"/>
  <c r="M21" i="13"/>
  <c r="L21" i="13"/>
  <c r="P20" i="13"/>
  <c r="M20" i="13"/>
  <c r="L20" i="13"/>
  <c r="P19" i="13"/>
  <c r="M19" i="13"/>
  <c r="L19" i="13"/>
  <c r="P18" i="13"/>
  <c r="M18" i="13"/>
  <c r="L18" i="13"/>
  <c r="P17" i="13"/>
  <c r="M17" i="13"/>
  <c r="L17" i="13"/>
  <c r="P16" i="13"/>
  <c r="M16" i="13"/>
  <c r="L16" i="13"/>
  <c r="P15" i="13"/>
  <c r="M15" i="13"/>
  <c r="L15" i="13"/>
  <c r="P14" i="13"/>
  <c r="M14" i="13"/>
  <c r="L14" i="13"/>
  <c r="P13" i="13"/>
  <c r="M13" i="13"/>
  <c r="L13" i="13"/>
  <c r="P12" i="13"/>
  <c r="M12" i="13"/>
  <c r="L12" i="13"/>
  <c r="P11" i="13"/>
  <c r="M11" i="13"/>
  <c r="L11" i="13"/>
  <c r="P10" i="13"/>
  <c r="M10" i="13"/>
  <c r="L10" i="13"/>
  <c r="P9" i="13"/>
  <c r="M9" i="13"/>
  <c r="L9" i="13"/>
  <c r="L22" i="13" l="1"/>
  <c r="M22" i="13"/>
  <c r="P22" i="13"/>
  <c r="L21" i="14"/>
  <c r="P21" i="14"/>
  <c r="M21" i="14"/>
  <c r="P21" i="15"/>
  <c r="L21" i="15"/>
  <c r="M21" i="15"/>
  <c r="M10" i="12" l="1"/>
  <c r="M11" i="12"/>
  <c r="M12" i="12"/>
  <c r="M13" i="12"/>
  <c r="M14" i="12"/>
  <c r="M15" i="12"/>
  <c r="M16" i="12"/>
  <c r="M17" i="12"/>
  <c r="M18" i="12"/>
  <c r="M19" i="12"/>
  <c r="M20" i="12"/>
  <c r="M21" i="12"/>
  <c r="M22" i="12"/>
  <c r="M23" i="12"/>
  <c r="M9" i="12"/>
  <c r="L10" i="12"/>
  <c r="L11" i="12"/>
  <c r="L12" i="12"/>
  <c r="L13" i="12"/>
  <c r="L14" i="12"/>
  <c r="L15" i="12"/>
  <c r="L16" i="12"/>
  <c r="L17" i="12"/>
  <c r="L18" i="12"/>
  <c r="L19" i="12"/>
  <c r="L20" i="12"/>
  <c r="L21" i="12"/>
  <c r="L22" i="12"/>
  <c r="L23" i="12"/>
  <c r="L9" i="12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9" i="7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9" i="8"/>
  <c r="M10" i="9"/>
  <c r="M11" i="9"/>
  <c r="M12" i="9"/>
  <c r="M13" i="9"/>
  <c r="M14" i="9"/>
  <c r="M15" i="9"/>
  <c r="M16" i="9"/>
  <c r="M17" i="9"/>
  <c r="M18" i="9"/>
  <c r="M19" i="9"/>
  <c r="M20" i="9"/>
  <c r="M21" i="9"/>
  <c r="M22" i="9"/>
  <c r="M23" i="9"/>
  <c r="M9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9" i="9"/>
  <c r="M10" i="10"/>
  <c r="M11" i="10"/>
  <c r="M12" i="10"/>
  <c r="M13" i="10"/>
  <c r="M14" i="10"/>
  <c r="M15" i="10"/>
  <c r="M16" i="10"/>
  <c r="M17" i="10"/>
  <c r="M18" i="10"/>
  <c r="M19" i="10"/>
  <c r="M20" i="10"/>
  <c r="M21" i="10"/>
  <c r="M22" i="10"/>
  <c r="M9" i="10"/>
  <c r="L10" i="10"/>
  <c r="L11" i="10"/>
  <c r="L12" i="10"/>
  <c r="L13" i="10"/>
  <c r="L14" i="10"/>
  <c r="L15" i="10"/>
  <c r="L16" i="10"/>
  <c r="L17" i="10"/>
  <c r="L18" i="10"/>
  <c r="L19" i="10"/>
  <c r="L20" i="10"/>
  <c r="L21" i="10"/>
  <c r="L22" i="10"/>
  <c r="L9" i="10"/>
  <c r="M10" i="11" l="1"/>
  <c r="M11" i="11"/>
  <c r="M12" i="11"/>
  <c r="M13" i="11"/>
  <c r="M14" i="11"/>
  <c r="M15" i="11"/>
  <c r="M16" i="11"/>
  <c r="M17" i="11"/>
  <c r="M18" i="11"/>
  <c r="M19" i="11"/>
  <c r="M20" i="11"/>
  <c r="M21" i="11"/>
  <c r="M22" i="11"/>
  <c r="M23" i="11"/>
  <c r="M9" i="11"/>
  <c r="L10" i="11"/>
  <c r="L11" i="11"/>
  <c r="L12" i="11"/>
  <c r="L13" i="11"/>
  <c r="L14" i="11"/>
  <c r="L15" i="11"/>
  <c r="L16" i="11"/>
  <c r="L17" i="11"/>
  <c r="L18" i="11"/>
  <c r="L19" i="11"/>
  <c r="L20" i="11"/>
  <c r="L21" i="11"/>
  <c r="L22" i="11"/>
  <c r="L23" i="11"/>
  <c r="L9" i="11"/>
  <c r="M24" i="12" l="1"/>
  <c r="K24" i="12"/>
  <c r="L24" i="12"/>
  <c r="Q24" i="12"/>
  <c r="K24" i="7"/>
  <c r="L24" i="7"/>
  <c r="M24" i="7"/>
  <c r="O24" i="7"/>
  <c r="Q24" i="7"/>
  <c r="K24" i="8"/>
  <c r="L24" i="8"/>
  <c r="M24" i="8"/>
  <c r="O24" i="8"/>
  <c r="Q24" i="8"/>
  <c r="K24" i="9"/>
  <c r="L24" i="9"/>
  <c r="M24" i="9"/>
  <c r="O24" i="9"/>
  <c r="Q24" i="9"/>
  <c r="K23" i="10"/>
  <c r="L23" i="10"/>
  <c r="M23" i="10"/>
  <c r="Q23" i="10"/>
  <c r="K24" i="11"/>
  <c r="L24" i="11"/>
  <c r="M24" i="11"/>
  <c r="P23" i="12"/>
  <c r="N22" i="12"/>
  <c r="P22" i="12" s="1"/>
  <c r="P21" i="12"/>
  <c r="P20" i="12"/>
  <c r="P19" i="12"/>
  <c r="P18" i="12"/>
  <c r="P17" i="12"/>
  <c r="N16" i="12"/>
  <c r="P16" i="12" s="1"/>
  <c r="P15" i="12"/>
  <c r="P14" i="12"/>
  <c r="P13" i="12"/>
  <c r="N12" i="12"/>
  <c r="P12" i="12" s="1"/>
  <c r="O11" i="12"/>
  <c r="O24" i="12" s="1"/>
  <c r="N11" i="12"/>
  <c r="P10" i="12"/>
  <c r="P9" i="12"/>
  <c r="N23" i="7"/>
  <c r="P23" i="7" s="1"/>
  <c r="P22" i="7"/>
  <c r="P21" i="7"/>
  <c r="P20" i="7"/>
  <c r="P19" i="7"/>
  <c r="P18" i="7"/>
  <c r="P17" i="7"/>
  <c r="P16" i="7"/>
  <c r="N15" i="7"/>
  <c r="P15" i="7" s="1"/>
  <c r="P14" i="7"/>
  <c r="P13" i="7"/>
  <c r="P12" i="7"/>
  <c r="P11" i="7"/>
  <c r="P10" i="7"/>
  <c r="P9" i="7"/>
  <c r="N23" i="8"/>
  <c r="P23" i="8" s="1"/>
  <c r="P22" i="8"/>
  <c r="P21" i="8"/>
  <c r="P20" i="8"/>
  <c r="P19" i="8"/>
  <c r="P18" i="8"/>
  <c r="P17" i="8"/>
  <c r="P16" i="8"/>
  <c r="P15" i="8"/>
  <c r="P14" i="8"/>
  <c r="P13" i="8"/>
  <c r="N12" i="8"/>
  <c r="P12" i="8" s="1"/>
  <c r="P11" i="8"/>
  <c r="P10" i="8"/>
  <c r="P9" i="8"/>
  <c r="P23" i="9"/>
  <c r="P22" i="9"/>
  <c r="P21" i="9"/>
  <c r="P20" i="9"/>
  <c r="P19" i="9"/>
  <c r="N18" i="9"/>
  <c r="P18" i="9" s="1"/>
  <c r="N17" i="9"/>
  <c r="P17" i="9" s="1"/>
  <c r="N16" i="9"/>
  <c r="P16" i="9" s="1"/>
  <c r="N15" i="9"/>
  <c r="P15" i="9" s="1"/>
  <c r="P14" i="9"/>
  <c r="N13" i="9"/>
  <c r="P13" i="9" s="1"/>
  <c r="P12" i="9"/>
  <c r="P11" i="9"/>
  <c r="P10" i="9"/>
  <c r="P9" i="9"/>
  <c r="N22" i="10"/>
  <c r="P22" i="10" s="1"/>
  <c r="P21" i="10"/>
  <c r="P20" i="10"/>
  <c r="P19" i="10"/>
  <c r="N18" i="10"/>
  <c r="P18" i="10" s="1"/>
  <c r="P17" i="10"/>
  <c r="N16" i="10"/>
  <c r="P16" i="10" s="1"/>
  <c r="N15" i="10"/>
  <c r="P15" i="10" s="1"/>
  <c r="P14" i="10"/>
  <c r="N13" i="10"/>
  <c r="P13" i="10" s="1"/>
  <c r="N12" i="10"/>
  <c r="O11" i="10"/>
  <c r="O23" i="10" s="1"/>
  <c r="N11" i="10"/>
  <c r="P10" i="10"/>
  <c r="N9" i="10"/>
  <c r="P9" i="10" s="1"/>
  <c r="P23" i="11"/>
  <c r="N22" i="11"/>
  <c r="P22" i="11" s="1"/>
  <c r="P21" i="11"/>
  <c r="P20" i="11"/>
  <c r="P19" i="11"/>
  <c r="P18" i="11"/>
  <c r="P17" i="11"/>
  <c r="N16" i="11"/>
  <c r="P16" i="11" s="1"/>
  <c r="P15" i="11"/>
  <c r="P14" i="11"/>
  <c r="P13" i="11"/>
  <c r="P12" i="11"/>
  <c r="O11" i="11"/>
  <c r="O24" i="11" s="1"/>
  <c r="N11" i="11"/>
  <c r="P10" i="11"/>
  <c r="N9" i="11"/>
  <c r="P9" i="11" s="1"/>
  <c r="N24" i="12" l="1"/>
  <c r="P24" i="8"/>
  <c r="P24" i="9"/>
  <c r="P11" i="12"/>
  <c r="P24" i="12" s="1"/>
  <c r="N24" i="7"/>
  <c r="P24" i="7"/>
  <c r="N24" i="8"/>
  <c r="N24" i="9"/>
  <c r="N24" i="11"/>
  <c r="N23" i="10"/>
  <c r="P11" i="10"/>
  <c r="P23" i="10" s="1"/>
  <c r="P11" i="11"/>
  <c r="P24" i="11" s="1"/>
  <c r="L49" i="3" l="1"/>
  <c r="N43" i="3"/>
  <c r="M43" i="3"/>
  <c r="N37" i="3"/>
  <c r="M37" i="3"/>
  <c r="N11" i="3"/>
  <c r="M11" i="3"/>
  <c r="N7" i="3"/>
  <c r="M7" i="3"/>
  <c r="N45" i="3"/>
  <c r="M45" i="3"/>
  <c r="N36" i="3"/>
  <c r="M36" i="3"/>
  <c r="N14" i="3"/>
  <c r="M14" i="3"/>
  <c r="N16" i="3"/>
  <c r="M16" i="3"/>
  <c r="N10" i="3"/>
  <c r="M10" i="3"/>
  <c r="N33" i="3"/>
  <c r="M33" i="3"/>
  <c r="N34" i="3"/>
  <c r="M34" i="3"/>
  <c r="N18" i="3"/>
  <c r="M18" i="3"/>
  <c r="N38" i="3"/>
  <c r="M38" i="3"/>
  <c r="N31" i="3"/>
  <c r="M31" i="3"/>
  <c r="N8" i="3"/>
  <c r="M8" i="3"/>
  <c r="N15" i="3"/>
  <c r="M15" i="3"/>
  <c r="N35" i="3"/>
  <c r="M35" i="3"/>
  <c r="N12" i="3"/>
  <c r="M12" i="3"/>
  <c r="N32" i="3"/>
  <c r="M32" i="3"/>
  <c r="N42" i="3"/>
  <c r="M42" i="3"/>
  <c r="N41" i="3"/>
  <c r="M41" i="3"/>
  <c r="N40" i="3"/>
  <c r="M40" i="3"/>
  <c r="N39" i="3"/>
  <c r="M39" i="3"/>
  <c r="N17" i="3"/>
  <c r="M17" i="3"/>
  <c r="N13" i="3"/>
  <c r="M13" i="3"/>
  <c r="N6" i="3"/>
  <c r="M6" i="3"/>
  <c r="N48" i="3"/>
  <c r="M48" i="3"/>
  <c r="N30" i="3"/>
  <c r="M30" i="3"/>
  <c r="N29" i="3"/>
  <c r="M29" i="3"/>
  <c r="N9" i="3"/>
  <c r="M9" i="3"/>
  <c r="N46" i="3"/>
  <c r="M46" i="3"/>
  <c r="N28" i="3"/>
  <c r="M28" i="3"/>
  <c r="N27" i="3"/>
  <c r="M27" i="3"/>
  <c r="N24" i="3"/>
  <c r="M24" i="3"/>
  <c r="N21" i="3"/>
  <c r="M21" i="3"/>
  <c r="N20" i="3"/>
  <c r="M20" i="3"/>
  <c r="N47" i="3"/>
  <c r="M47" i="3"/>
  <c r="N44" i="3"/>
  <c r="M44" i="3"/>
  <c r="N26" i="3"/>
  <c r="M26" i="3"/>
  <c r="N25" i="3"/>
  <c r="M25" i="3"/>
  <c r="N23" i="3"/>
  <c r="M23" i="3"/>
  <c r="N22" i="3"/>
  <c r="M22" i="3"/>
  <c r="N19" i="3"/>
  <c r="M19" i="3"/>
  <c r="L139" i="2" l="1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68" i="2"/>
  <c r="N35" i="2"/>
  <c r="N36" i="2"/>
  <c r="N37" i="2"/>
  <c r="N38" i="2"/>
  <c r="N91" i="2"/>
  <c r="N94" i="2"/>
  <c r="N95" i="2"/>
  <c r="N97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109" i="2"/>
  <c r="N41" i="2"/>
  <c r="N58" i="2"/>
  <c r="N59" i="2"/>
  <c r="N60" i="2"/>
  <c r="N61" i="2"/>
  <c r="N62" i="2"/>
  <c r="N63" i="2"/>
  <c r="N64" i="2"/>
  <c r="N65" i="2"/>
  <c r="N66" i="2"/>
  <c r="N67" i="2"/>
  <c r="N108" i="2"/>
  <c r="N69" i="2"/>
  <c r="N70" i="2"/>
  <c r="N71" i="2"/>
  <c r="N72" i="2"/>
  <c r="N73" i="2"/>
  <c r="N74" i="2"/>
  <c r="N75" i="2"/>
  <c r="N98" i="2"/>
  <c r="N101" i="2"/>
  <c r="N136" i="2"/>
  <c r="N79" i="2"/>
  <c r="N92" i="2"/>
  <c r="N81" i="2"/>
  <c r="N93" i="2"/>
  <c r="N83" i="2"/>
  <c r="N84" i="2"/>
  <c r="N99" i="2"/>
  <c r="N86" i="2"/>
  <c r="N100" i="2"/>
  <c r="N135" i="2"/>
  <c r="N89" i="2"/>
  <c r="N90" i="2"/>
  <c r="N42" i="2"/>
  <c r="N103" i="2"/>
  <c r="N104" i="2"/>
  <c r="N124" i="2"/>
  <c r="N39" i="2"/>
  <c r="N80" i="2"/>
  <c r="N87" i="2"/>
  <c r="N131" i="2"/>
  <c r="N132" i="2"/>
  <c r="N133" i="2"/>
  <c r="N138" i="2"/>
  <c r="N102" i="2"/>
  <c r="N134" i="2"/>
  <c r="N34" i="2"/>
  <c r="N105" i="2"/>
  <c r="N106" i="2"/>
  <c r="N107" i="2"/>
  <c r="N78" i="2"/>
  <c r="N96" i="2"/>
  <c r="N110" i="2"/>
  <c r="N57" i="2"/>
  <c r="N112" i="2"/>
  <c r="N113" i="2"/>
  <c r="N114" i="2"/>
  <c r="N115" i="2"/>
  <c r="N116" i="2"/>
  <c r="N117" i="2"/>
  <c r="N118" i="2"/>
  <c r="N119" i="2"/>
  <c r="N120" i="2"/>
  <c r="N121" i="2"/>
  <c r="N88" i="2"/>
  <c r="N123" i="2"/>
  <c r="N126" i="2"/>
  <c r="N125" i="2"/>
  <c r="N130" i="2"/>
  <c r="N127" i="2"/>
  <c r="N128" i="2"/>
  <c r="N129" i="2"/>
  <c r="N111" i="2"/>
  <c r="N56" i="2"/>
  <c r="N76" i="2"/>
  <c r="N85" i="2"/>
  <c r="N82" i="2"/>
  <c r="N77" i="2"/>
  <c r="N122" i="2"/>
  <c r="N137" i="2"/>
  <c r="N40" i="2"/>
  <c r="N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68" i="2"/>
  <c r="M35" i="2"/>
  <c r="M36" i="2"/>
  <c r="M37" i="2"/>
  <c r="M38" i="2"/>
  <c r="M91" i="2"/>
  <c r="M94" i="2"/>
  <c r="M95" i="2"/>
  <c r="M97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109" i="2"/>
  <c r="M41" i="2"/>
  <c r="M58" i="2"/>
  <c r="M59" i="2"/>
  <c r="M60" i="2"/>
  <c r="M61" i="2"/>
  <c r="M62" i="2"/>
  <c r="M63" i="2"/>
  <c r="M64" i="2"/>
  <c r="M65" i="2"/>
  <c r="M66" i="2"/>
  <c r="M67" i="2"/>
  <c r="M108" i="2"/>
  <c r="M69" i="2"/>
  <c r="M70" i="2"/>
  <c r="M71" i="2"/>
  <c r="M72" i="2"/>
  <c r="M73" i="2"/>
  <c r="M74" i="2"/>
  <c r="M75" i="2"/>
  <c r="M98" i="2"/>
  <c r="M101" i="2"/>
  <c r="M136" i="2"/>
  <c r="M79" i="2"/>
  <c r="M92" i="2"/>
  <c r="M81" i="2"/>
  <c r="M93" i="2"/>
  <c r="M83" i="2"/>
  <c r="M84" i="2"/>
  <c r="M99" i="2"/>
  <c r="M86" i="2"/>
  <c r="M100" i="2"/>
  <c r="M135" i="2"/>
  <c r="M89" i="2"/>
  <c r="M90" i="2"/>
  <c r="M42" i="2"/>
  <c r="M103" i="2"/>
  <c r="M104" i="2"/>
  <c r="M124" i="2"/>
  <c r="M39" i="2"/>
  <c r="M80" i="2"/>
  <c r="M87" i="2"/>
  <c r="M131" i="2"/>
  <c r="M132" i="2"/>
  <c r="M133" i="2"/>
  <c r="M138" i="2"/>
  <c r="M102" i="2"/>
  <c r="M134" i="2"/>
  <c r="M34" i="2"/>
  <c r="M105" i="2"/>
  <c r="M106" i="2"/>
  <c r="M107" i="2"/>
  <c r="M78" i="2"/>
  <c r="M96" i="2"/>
  <c r="M110" i="2"/>
  <c r="M57" i="2"/>
  <c r="M112" i="2"/>
  <c r="M113" i="2"/>
  <c r="M114" i="2"/>
  <c r="M115" i="2"/>
  <c r="M116" i="2"/>
  <c r="M117" i="2"/>
  <c r="M118" i="2"/>
  <c r="M119" i="2"/>
  <c r="M120" i="2"/>
  <c r="M121" i="2"/>
  <c r="M88" i="2"/>
  <c r="M123" i="2"/>
  <c r="M126" i="2"/>
  <c r="M125" i="2"/>
  <c r="M130" i="2"/>
  <c r="M127" i="2"/>
  <c r="M128" i="2"/>
  <c r="M129" i="2"/>
  <c r="M111" i="2"/>
  <c r="M56" i="2"/>
  <c r="M76" i="2"/>
  <c r="M85" i="2"/>
  <c r="M82" i="2"/>
  <c r="M77" i="2"/>
  <c r="M122" i="2"/>
  <c r="M137" i="2"/>
  <c r="M40" i="2"/>
  <c r="M7" i="2"/>
  <c r="N139" i="2" l="1"/>
  <c r="M139" i="2"/>
</calcChain>
</file>

<file path=xl/sharedStrings.xml><?xml version="1.0" encoding="utf-8"?>
<sst xmlns="http://schemas.openxmlformats.org/spreadsheetml/2006/main" count="2483" uniqueCount="538">
  <si>
    <t>STT</t>
  </si>
  <si>
    <t>Mã sách</t>
  </si>
  <si>
    <t>Tên sách</t>
  </si>
  <si>
    <t>Số trang</t>
  </si>
  <si>
    <t>MR</t>
  </si>
  <si>
    <t>MB</t>
  </si>
  <si>
    <t>G1HH5V003</t>
  </si>
  <si>
    <t>4/1</t>
  </si>
  <si>
    <t>G1HH5V004</t>
  </si>
  <si>
    <t>G1HH5T003</t>
  </si>
  <si>
    <t>G1HH5T004</t>
  </si>
  <si>
    <t>G3HH5K002</t>
  </si>
  <si>
    <t>G1HH5C002</t>
  </si>
  <si>
    <t>G1HH5E002</t>
  </si>
  <si>
    <t>G1HH5G002</t>
  </si>
  <si>
    <t>G1HH5I002</t>
  </si>
  <si>
    <t>G1HH5M002</t>
  </si>
  <si>
    <t>G3HH5R002</t>
  </si>
  <si>
    <t>G3HH5Q002</t>
  </si>
  <si>
    <t>G1HH5U002</t>
  </si>
  <si>
    <t>G2HH5V003</t>
  </si>
  <si>
    <t>G2HH5V004</t>
  </si>
  <si>
    <t>G2HH5T003</t>
  </si>
  <si>
    <t>G2HH5T004</t>
  </si>
  <si>
    <t>G2HH5K002</t>
  </si>
  <si>
    <t>G2HH5C002</t>
  </si>
  <si>
    <t>G2HH5E002</t>
  </si>
  <si>
    <t>G2HH5G002</t>
  </si>
  <si>
    <t>G2HH5I002</t>
  </si>
  <si>
    <t>G2HH5R002</t>
  </si>
  <si>
    <t>G2HH5U002</t>
  </si>
  <si>
    <t>G4HH5M002</t>
  </si>
  <si>
    <t>G2HH5M002</t>
  </si>
  <si>
    <t>G4HH5Q002</t>
  </si>
  <si>
    <t>G2HH5Q002</t>
  </si>
  <si>
    <t>G1HH9V003</t>
  </si>
  <si>
    <t>G1HH9V004</t>
  </si>
  <si>
    <t>G1HH9T003</t>
  </si>
  <si>
    <t>G1HH9T004</t>
  </si>
  <si>
    <t>G1HH9C005</t>
  </si>
  <si>
    <t>G1HH9C006</t>
  </si>
  <si>
    <t>G1HH9C007</t>
  </si>
  <si>
    <t>G1HH9C008</t>
  </si>
  <si>
    <t>G1HH9G002</t>
  </si>
  <si>
    <t>G1HH9I002</t>
  </si>
  <si>
    <t>G1HH9K002</t>
  </si>
  <si>
    <t>G1HH9M002</t>
  </si>
  <si>
    <t>G1HH9U002</t>
  </si>
  <si>
    <t>G3HH9E002</t>
  </si>
  <si>
    <t>G3HH9Q002</t>
  </si>
  <si>
    <t>G3HH9R002</t>
  </si>
  <si>
    <t>G2HH9V003</t>
  </si>
  <si>
    <t>G2HH9V004</t>
  </si>
  <si>
    <t>G2HH9T003</t>
  </si>
  <si>
    <t>G2HH9T004</t>
  </si>
  <si>
    <t>G2HH9C005</t>
  </si>
  <si>
    <t>G2HH9C006</t>
  </si>
  <si>
    <t>G2HH9C007</t>
  </si>
  <si>
    <t>G2HH9C008</t>
  </si>
  <si>
    <t>G2HH9K002</t>
  </si>
  <si>
    <t>G2HH9G002</t>
  </si>
  <si>
    <t>G2HH9E002</t>
  </si>
  <si>
    <t>G2HH9I002</t>
  </si>
  <si>
    <t>G2HH9R002</t>
  </si>
  <si>
    <t>G2HH9U002</t>
  </si>
  <si>
    <t>G4HH9M002</t>
  </si>
  <si>
    <t>G2HH9M002</t>
  </si>
  <si>
    <t>G4HH9Q002</t>
  </si>
  <si>
    <t>G2HH9Q002</t>
  </si>
  <si>
    <t>G1HHZV004</t>
  </si>
  <si>
    <t>G1HHZV005</t>
  </si>
  <si>
    <t>G1HHZV006</t>
  </si>
  <si>
    <t>G1HHZT004</t>
  </si>
  <si>
    <t>4/2</t>
  </si>
  <si>
    <t>G1HHZT005</t>
  </si>
  <si>
    <t>G1HHZT006</t>
  </si>
  <si>
    <t>G1HHZB003</t>
  </si>
  <si>
    <t>G1HHZB004</t>
  </si>
  <si>
    <t>G1HHZC005</t>
  </si>
  <si>
    <t>G1HHZC007</t>
  </si>
  <si>
    <t>G1HHZC006</t>
  </si>
  <si>
    <t>G1HHZC008</t>
  </si>
  <si>
    <t>G1HHZD003</t>
  </si>
  <si>
    <t>G1HHZD004</t>
  </si>
  <si>
    <t>G1HHZH003</t>
  </si>
  <si>
    <t>G1HHZH004</t>
  </si>
  <si>
    <t>G1HHZI005</t>
  </si>
  <si>
    <t>G1HHZI006</t>
  </si>
  <si>
    <t>G1HHZI007</t>
  </si>
  <si>
    <t>G1HHZI008</t>
  </si>
  <si>
    <t>G1HHZL003</t>
  </si>
  <si>
    <t>G1HHZL004</t>
  </si>
  <si>
    <t>G1HHZM011</t>
  </si>
  <si>
    <t>G1HHZM012</t>
  </si>
  <si>
    <t>G1HHZM013</t>
  </si>
  <si>
    <t>G1HHZM014</t>
  </si>
  <si>
    <t>G1HHZM015</t>
  </si>
  <si>
    <t>G1HHZM016</t>
  </si>
  <si>
    <t>G1HHZM017</t>
  </si>
  <si>
    <t>G1HHZM018</t>
  </si>
  <si>
    <t>G1HHZM019</t>
  </si>
  <si>
    <t>G1HHZM020</t>
  </si>
  <si>
    <t>G2HHZM002</t>
  </si>
  <si>
    <t>G1HHZQ002</t>
  </si>
  <si>
    <t>G1HHZR003</t>
  </si>
  <si>
    <t>G1HHZR004</t>
  </si>
  <si>
    <t>G1HHZS003</t>
  </si>
  <si>
    <t>G1HHZS004</t>
  </si>
  <si>
    <t>G1HHZY003</t>
  </si>
  <si>
    <t>G1HHZY004</t>
  </si>
  <si>
    <t>G1HHZE002</t>
  </si>
  <si>
    <t>G2HHZE004</t>
  </si>
  <si>
    <t>G2HHZE005</t>
  </si>
  <si>
    <t>G2HHZE006</t>
  </si>
  <si>
    <t>G2HHZV004</t>
  </si>
  <si>
    <t>G2HHZV005</t>
  </si>
  <si>
    <t>G2HHZV006</t>
  </si>
  <si>
    <t>G2HHZT004</t>
  </si>
  <si>
    <t>G2HHZT005</t>
  </si>
  <si>
    <t>G2HHZT006</t>
  </si>
  <si>
    <t>G2HHZS003</t>
  </si>
  <si>
    <t>G2HHZS004</t>
  </si>
  <si>
    <t>G2HHZD003</t>
  </si>
  <si>
    <t>G2HHZD004</t>
  </si>
  <si>
    <t>G2HHZY003</t>
  </si>
  <si>
    <t>G2HHZY004</t>
  </si>
  <si>
    <t>G2HHZL004</t>
  </si>
  <si>
    <t>G2HHZL003</t>
  </si>
  <si>
    <t>G2HHZH004</t>
  </si>
  <si>
    <t>G2HHZH003</t>
  </si>
  <si>
    <t>G2HHZB003</t>
  </si>
  <si>
    <t>G2HHZB004</t>
  </si>
  <si>
    <t>G2HHZI005</t>
  </si>
  <si>
    <t>G2HHZI006</t>
  </si>
  <si>
    <t>G2HHZI007</t>
  </si>
  <si>
    <t>G2HHZI008</t>
  </si>
  <si>
    <t>G2HHZR003</t>
  </si>
  <si>
    <t>G2HHZR004</t>
  </si>
  <si>
    <t>G4HHZQ002</t>
  </si>
  <si>
    <t>G2HHZQ002</t>
  </si>
  <si>
    <t>TT</t>
  </si>
  <si>
    <t>TÊN SÁCH</t>
  </si>
  <si>
    <t>MÃ SỐ</t>
  </si>
  <si>
    <t>SỐ MÀU IN</t>
  </si>
  <si>
    <t xml:space="preserve">CHỦNG LOẠI </t>
  </si>
  <si>
    <t xml:space="preserve">KHỔ SÁCH (cm) </t>
  </si>
  <si>
    <t>SỐ TRANG RUỘT</t>
  </si>
  <si>
    <t>PP ĐÓNG SÁCH</t>
  </si>
  <si>
    <t>TỔNG SỐ BẢN IN</t>
  </si>
  <si>
    <t>TỔNG SỐ TRANG GIẤY (NGUYÊN KHỔ)</t>
  </si>
  <si>
    <t>SỐ LƯỢNG BẢN NHẬP KHO 
THEO CÁC MỐC TIẾN ĐỘ</t>
  </si>
  <si>
    <t>GIẤY IN (g/m2)</t>
  </si>
  <si>
    <t>RUỘT</t>
  </si>
  <si>
    <t>BÌA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</si>
  <si>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</si>
  <si>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</si>
  <si>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</si>
  <si>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</si>
  <si>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</si>
  <si>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</si>
  <si>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</si>
  <si>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</si>
  <si>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</si>
  <si>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</si>
  <si>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</si>
  <si>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</si>
  <si>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</si>
  <si>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</si>
  <si>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</si>
  <si>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</si>
  <si>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19x26,5</t>
  </si>
  <si>
    <t>ĐL</t>
  </si>
  <si>
    <t>PG</t>
  </si>
  <si>
    <t>Tiếng Việt 5 tập 1 - KNTT</t>
  </si>
  <si>
    <t>Tiếng Việt 5 tập 2 - KNTT</t>
  </si>
  <si>
    <t>Toán 5 tập 1 - KNTT</t>
  </si>
  <si>
    <t>Toán 5 tập 2 - KNTT</t>
  </si>
  <si>
    <t>Khoa học 5 - KNTT</t>
  </si>
  <si>
    <t>Công nghệ 5 - KNTT</t>
  </si>
  <si>
    <t>GD thể chất 5 - KNTT</t>
  </si>
  <si>
    <t>Đạo đức 5 - KNTT</t>
  </si>
  <si>
    <t>Tin học 5 - KNTT</t>
  </si>
  <si>
    <t>Mĩ thuật 5 - KNTT</t>
  </si>
  <si>
    <t>Âm nhạc 5 - KNTT</t>
  </si>
  <si>
    <t>HĐ trải nghiệm 5 - KNTT</t>
  </si>
  <si>
    <t>Lịch sử và Địa lí 5 - KNTT</t>
  </si>
  <si>
    <t>Ngữ văn 9, Tập 1 - KNTT</t>
  </si>
  <si>
    <t>Ngữ văn 9, Tập 2 - KNTT</t>
  </si>
  <si>
    <t>Toán 9/1 - KNTT</t>
  </si>
  <si>
    <t>Toán 9/2 - KNTT</t>
  </si>
  <si>
    <t>Công nghệ 9 - Định hướng nghề nghiệp - KNTT</t>
  </si>
  <si>
    <t>Công nghệ 9 - Trải nghiệm nghề nghiệp - Mô đun Lắp đặt mạng điện trong nhà - KNTT</t>
  </si>
  <si>
    <t>Công nghệ 9 - Trải nghiệm nghề nghiệp - Mô đun Trồng cây ăn quả - KNTT</t>
  </si>
  <si>
    <t>Công nghệ 9 - Trải nghiệm nghề nghiệp - Mô đun Chế biến thực phẩm - KNTT</t>
  </si>
  <si>
    <t>GD công dân 9 - KNTT</t>
  </si>
  <si>
    <t>Tin học 9 - KNTT</t>
  </si>
  <si>
    <t xml:space="preserve">Khoa học tự nhiên 9 - KNTT </t>
  </si>
  <si>
    <t>Mĩ thuật 9 - KNTT</t>
  </si>
  <si>
    <t>Lịch sử và Địa lí 9 - KNTT</t>
  </si>
  <si>
    <t>GD thể chất 9 - KNTT</t>
  </si>
  <si>
    <t>HĐ trải nghiệm, hướng nghiệp 9 - KNTT</t>
  </si>
  <si>
    <t>Âm nhạc 9 - KNTT</t>
  </si>
  <si>
    <t>Ngữ văn 12 tập 1 - KNTT</t>
  </si>
  <si>
    <t>Ngữ văn 12 tập 2 - KNTT</t>
  </si>
  <si>
    <t>CĐHT Ngữ văn 12 - KNTT</t>
  </si>
  <si>
    <t>Toán 12 tập 1 - KNTT</t>
  </si>
  <si>
    <t>Toán 12 tập 2 - KNTT</t>
  </si>
  <si>
    <t>CĐHT Toán 12 - KNTT</t>
  </si>
  <si>
    <t>Sinh học 12 - KNTT</t>
  </si>
  <si>
    <t>CĐHT Sinh học 12 - KNTT</t>
  </si>
  <si>
    <t>Địa lí 12 - KNTT</t>
  </si>
  <si>
    <t>CĐHT Địa lí 12 - KNTT</t>
  </si>
  <si>
    <t xml:space="preserve">Hóa học 12 - KNTT </t>
  </si>
  <si>
    <t xml:space="preserve">CĐHT Hóa học 12 - KNTT </t>
  </si>
  <si>
    <t>Tin học 12 - Định hướng Khoa học máy tính - KNTT</t>
  </si>
  <si>
    <t>Tin học 12 - Định hướng Tin học ứng dụng  - KNTT</t>
  </si>
  <si>
    <t>CĐHT Tin học 12 - Định hướng Khoa học máy tính - KNTT</t>
  </si>
  <si>
    <t>CĐHT Tin học 12 - Định hướng Tin học ứng dụng - KNTT</t>
  </si>
  <si>
    <t xml:space="preserve">Vật lí 12 - KNTT </t>
  </si>
  <si>
    <t xml:space="preserve">CĐHT Vật lí 12 - KNTT </t>
  </si>
  <si>
    <t>Mĩ thuật 12 - Thiết kế mĩ thuật đa phương tiện - KNTT</t>
  </si>
  <si>
    <t>Mĩ thuật 12 - Thiết kế đồ họa - KNTT</t>
  </si>
  <si>
    <t>Mĩ thuật 12 - Thiết kế thời trang - KNTT</t>
  </si>
  <si>
    <t>Mĩ thuật 12 - Thiết kế mĩ thuật sân khấu, điện ảnh - KNTT</t>
  </si>
  <si>
    <t>Mĩ thuật 12 - Lí luận và Lịch sử mĩ thuật - KNTT</t>
  </si>
  <si>
    <t>Mĩ thuật 12 - Điêu khắc - KNTT</t>
  </si>
  <si>
    <t>Mĩ thuật 12 - Kiến trúc - KNTT</t>
  </si>
  <si>
    <t>Mĩ thuật 12 - Đồ họa (tranh in) - KNTT</t>
  </si>
  <si>
    <t>Mĩ thuật 12 - Thiết kế công nghiệp - KNTT</t>
  </si>
  <si>
    <t>Mĩ thuật 12 - Hội họa - KNTT</t>
  </si>
  <si>
    <t>CĐHT Mĩ thuật 12 - KNTT</t>
  </si>
  <si>
    <t>HĐ trải nghiệm, hướng nghiệp 12 - KNTT</t>
  </si>
  <si>
    <t>Âm nhạc 12 - KNTT</t>
  </si>
  <si>
    <t>CĐHT Âm nhạc 12 - KNTT</t>
  </si>
  <si>
    <t>Lịch sử 12 - KNTT</t>
  </si>
  <si>
    <t>CĐHT Lịch sử 12 - KNTT</t>
  </si>
  <si>
    <t xml:space="preserve">GD Kinh tế và Pháp luật 12 - KNTT </t>
  </si>
  <si>
    <t>CĐHT GD Kinh tế và Pháp luật 12 - KNTT</t>
  </si>
  <si>
    <t>Giáo dục thể chất 12 - Bóng đá - KNTT</t>
  </si>
  <si>
    <t>Giáo dục thể chất 12 - Bóng chuyền - KNTT</t>
  </si>
  <si>
    <t>Giáo dục thể chất 12 - Bóng rổ - KNTT</t>
  </si>
  <si>
    <t>Giáo dục thể chất 12 - Cầu lông - KNTT</t>
  </si>
  <si>
    <t>Tiếng Việt 5 tập 1 - CTST</t>
  </si>
  <si>
    <t>Tiếng Việt 5 tập 2 - CTST</t>
  </si>
  <si>
    <t>Toán 5 tập 1 - CTST</t>
  </si>
  <si>
    <t>Toán 5 tập 2 - CTST</t>
  </si>
  <si>
    <t>Khoa học 5 - CTST</t>
  </si>
  <si>
    <t>Công nghệ 5 - CTST</t>
  </si>
  <si>
    <t>GD thể chất 5 - CTST</t>
  </si>
  <si>
    <t>Đạo đức 5 - CTST</t>
  </si>
  <si>
    <t>Tin học 5 - CTST</t>
  </si>
  <si>
    <t>Âm nhạc 5 - CTST</t>
  </si>
  <si>
    <t>Lịch sử và Địa lí 5 - CTST</t>
  </si>
  <si>
    <t>Mĩ thuật 5 bản 1 - CTST</t>
  </si>
  <si>
    <t>Mĩ thuật 5 bản 2 - CTST</t>
  </si>
  <si>
    <t>HĐ trải nghiệm 5 bản 1 - CTST</t>
  </si>
  <si>
    <t>HĐ trải nghiệm 5 bản 2 - CTST</t>
  </si>
  <si>
    <t>Ngữ văn 9, Tập 1 - CTST</t>
  </si>
  <si>
    <t>Ngữ văn 9, Tập 2 - CTST</t>
  </si>
  <si>
    <t>Toán 9, Tập 1 - CTST</t>
  </si>
  <si>
    <t>Toán 9, Tập 2 - CTST</t>
  </si>
  <si>
    <t>Công nghệ 9 - Trải nghiệm nghề nghiệp - Mô đun Lắp đặt mạng điện trong nhà - CTST</t>
  </si>
  <si>
    <t>Công nghệ 9 - Trải nghiệm nghề nghiệp - Mô đun Cắt may - CTST</t>
  </si>
  <si>
    <t>Công nghệ 9 - Định hướng nghề nghiệp - CTST</t>
  </si>
  <si>
    <t>Công nghệ 9 - Trải nghiệm nghề nghiệp - Mô đun Nông nghiệp 4.0 - CTST</t>
  </si>
  <si>
    <t>Khoa học tự nhiên 9 (- CTST)</t>
  </si>
  <si>
    <t>GD công dân 9 - CTST</t>
  </si>
  <si>
    <t>GD thể chất 9 - CTST</t>
  </si>
  <si>
    <t>Tin học 9 - CTST</t>
  </si>
  <si>
    <t>Âm nhạc 9 - CTST</t>
  </si>
  <si>
    <t>Lịch sử và Địa lí 9 - CTST</t>
  </si>
  <si>
    <t>Mĩ thuật 9 - CTST  (bản 1)</t>
  </si>
  <si>
    <t>Mĩ thuật 9 - CTST (bản 2)</t>
  </si>
  <si>
    <t>HĐ trải nghiệm, hướng nghiệp 9 - CTST (bản 1)</t>
  </si>
  <si>
    <t>HĐ trải nghiệm, hướng nghiệp 9 - CTST (bản 2)</t>
  </si>
  <si>
    <t>Ngữ văn 12 tập 1 - CTST</t>
  </si>
  <si>
    <t>Ngữ văn 12 tập 2 - CTST</t>
  </si>
  <si>
    <t>CĐHT Ngữ văn 12 - CTST</t>
  </si>
  <si>
    <t>Toán 12 tập 1 - CTST</t>
  </si>
  <si>
    <t>Toán 12 tập 2 - CTST</t>
  </si>
  <si>
    <t>CĐHT Toán 12 - CTST</t>
  </si>
  <si>
    <t>Lịch sử 12 - CTST</t>
  </si>
  <si>
    <t>CĐHT Lịch sử 12 - CTST</t>
  </si>
  <si>
    <t>Địa lí 12 - CTST</t>
  </si>
  <si>
    <t>CĐHT Địa lí 12 - CTST</t>
  </si>
  <si>
    <t>GD Kinh tế và Pháp luật 12 - CTST</t>
  </si>
  <si>
    <t>CĐHT GD Kinh tế và Pháp luật 12 - CTST</t>
  </si>
  <si>
    <t>Vật lí 12 - CTST</t>
  </si>
  <si>
    <t>CĐHT Vật lí 12 - CTST</t>
  </si>
  <si>
    <t>Hoá học 12 - CTST</t>
  </si>
  <si>
    <t>CĐHT Hoá học 12 - CTST</t>
  </si>
  <si>
    <t>Sinh học 12 - CTST</t>
  </si>
  <si>
    <t>CĐHT Sinh học 12 - CTST</t>
  </si>
  <si>
    <t>Tin học 12 - Định hướng Khoa học máy tính - CTST</t>
  </si>
  <si>
    <t>Tin học 12 - Định hướng Tin học ứng dụng - CTST</t>
  </si>
  <si>
    <t>CĐHT Tin học 12 - Định hướng Khoa học máy tính - CTST</t>
  </si>
  <si>
    <t>CĐHT Tin học 12 - Định hướng Tin học ứng dụng - CTST</t>
  </si>
  <si>
    <t>Âm nhạc 12 - CTST</t>
  </si>
  <si>
    <t>CĐHT Âm nhạc 12  - CTST</t>
  </si>
  <si>
    <t>HĐ trải nghiệm, hướng nghiệp 12 bản 1 - CTST</t>
  </si>
  <si>
    <t>HĐ trải nghiệm, hướng nghiệp 12 bản 2 - CTST</t>
  </si>
  <si>
    <t>Công nghệ 12- Công nghệ Điện - Điện t - KNTT</t>
  </si>
  <si>
    <t>Chuyên đề học tập Công nghệ 12 - Công nghệ Điện - Điện tử - KNTT</t>
  </si>
  <si>
    <t>Chuyên đề học tập Công nghệ 12 - Lâm nghiệp và Thuỷ sản - KNTT</t>
  </si>
  <si>
    <t>Công nghệ 12 - Lâm nghiệp và Thuỷ sản - KNTT</t>
  </si>
  <si>
    <t>G1HH5V003H24</t>
  </si>
  <si>
    <t>G1HH5V004H24</t>
  </si>
  <si>
    <t>G1HH5T003H24</t>
  </si>
  <si>
    <t>G1HH5T004H24</t>
  </si>
  <si>
    <t>G1HH5C002H24</t>
  </si>
  <si>
    <t>G1HH5E002H24</t>
  </si>
  <si>
    <t>G1HH5G002H24</t>
  </si>
  <si>
    <t>G1HH5I002H24</t>
  </si>
  <si>
    <t>G1HH5M002H24</t>
  </si>
  <si>
    <t>G3HH5R002A24</t>
  </si>
  <si>
    <t>G3HH5Q002A24</t>
  </si>
  <si>
    <t>G1HH5U002H24</t>
  </si>
  <si>
    <t>02-2024/CXBIPH/91-2316/GD</t>
  </si>
  <si>
    <t>G2HH5V003M24</t>
  </si>
  <si>
    <t>G2HH5V004M24</t>
  </si>
  <si>
    <t>G2HH5T003M24</t>
  </si>
  <si>
    <t>G2HH5T004M24</t>
  </si>
  <si>
    <t>G2HH5K002M24</t>
  </si>
  <si>
    <t>G2HH5C002M24</t>
  </si>
  <si>
    <t>G2HH5E002M24</t>
  </si>
  <si>
    <t>G2HH5G002M24</t>
  </si>
  <si>
    <t>G2HH5I002M24</t>
  </si>
  <si>
    <t>G2HH5R002M24</t>
  </si>
  <si>
    <t>G2HH5U002M24</t>
  </si>
  <si>
    <t>G2HH5M002M24</t>
  </si>
  <si>
    <t>G2HH5Q002M24</t>
  </si>
  <si>
    <t>G1HH9V003H24</t>
  </si>
  <si>
    <t>G1HH9V004H24</t>
  </si>
  <si>
    <t>G1HH9T003H24</t>
  </si>
  <si>
    <t>G1HH9T004H24</t>
  </si>
  <si>
    <t>G1HH9C005H24</t>
  </si>
  <si>
    <t>G1HH9C006H24</t>
  </si>
  <si>
    <t>G1HH9C007H24</t>
  </si>
  <si>
    <t>G1HH9C008H24</t>
  </si>
  <si>
    <t>G1HH9G002H24</t>
  </si>
  <si>
    <t>G1HH9I002H24</t>
  </si>
  <si>
    <t>G1HH9K002H24</t>
  </si>
  <si>
    <t>G1HH9M002H24</t>
  </si>
  <si>
    <t>G1HH9U002H24</t>
  </si>
  <si>
    <t>G3HH9E002A24</t>
  </si>
  <si>
    <t>G3HH9Q002A24</t>
  </si>
  <si>
    <t>G3HH9R002A24</t>
  </si>
  <si>
    <t>G2HH9V003M24</t>
  </si>
  <si>
    <t>G2HH9V004M24</t>
  </si>
  <si>
    <t>G2HH9T003M24</t>
  </si>
  <si>
    <t>G2HH9T004M24</t>
  </si>
  <si>
    <t>G2HH9C005M24</t>
  </si>
  <si>
    <t>G2HH9C006M24</t>
  </si>
  <si>
    <t>G2HH9C007M24</t>
  </si>
  <si>
    <t>G2HH9C008M24</t>
  </si>
  <si>
    <t>G2HH9K002M24</t>
  </si>
  <si>
    <t>G2HH9G002M24</t>
  </si>
  <si>
    <t>G2HH9E002M24</t>
  </si>
  <si>
    <t>G2HH9I002M24</t>
  </si>
  <si>
    <t>G2HH9R002M24</t>
  </si>
  <si>
    <t>G2HH9U002M24</t>
  </si>
  <si>
    <t>G2HH9M002M24</t>
  </si>
  <si>
    <t>G2HH9Q002M24</t>
  </si>
  <si>
    <t>G1HHZV004H24</t>
  </si>
  <si>
    <t>G1HHZV005H24</t>
  </si>
  <si>
    <t>G1HHZV006H24</t>
  </si>
  <si>
    <t>G1HHZT004H24</t>
  </si>
  <si>
    <t>G1HHZT005H24</t>
  </si>
  <si>
    <t>G1HHZT006H24</t>
  </si>
  <si>
    <t>G1HHZB003H24</t>
  </si>
  <si>
    <t>G1HHZB004H24</t>
  </si>
  <si>
    <t>G1HHZC005H24</t>
  </si>
  <si>
    <t>G1HHZC007H24</t>
  </si>
  <si>
    <t>G1HHZC006H24</t>
  </si>
  <si>
    <t>G1HHZC008H24</t>
  </si>
  <si>
    <t>G1HHZD003H24</t>
  </si>
  <si>
    <t>G1HHZD004H24</t>
  </si>
  <si>
    <t>G1HHZH003H24</t>
  </si>
  <si>
    <t>G1HHZH004H24</t>
  </si>
  <si>
    <t>G1HHZI005H24</t>
  </si>
  <si>
    <t>G1HHZI006H24</t>
  </si>
  <si>
    <t>G1HHZI007H24</t>
  </si>
  <si>
    <t>G1HHZI008H24</t>
  </si>
  <si>
    <t>G1HHZL003H24</t>
  </si>
  <si>
    <t>G1HHZL004H24</t>
  </si>
  <si>
    <t>G1HHZM011H24</t>
  </si>
  <si>
    <t>G1HHZM012H24</t>
  </si>
  <si>
    <t>G1HHZM013H24</t>
  </si>
  <si>
    <t>G1HHZM014H24</t>
  </si>
  <si>
    <t>G1HHZM015H24</t>
  </si>
  <si>
    <t>G1HHZM016H24</t>
  </si>
  <si>
    <t>G1HHZM017H24</t>
  </si>
  <si>
    <t>G1HHZM018H24</t>
  </si>
  <si>
    <t>G1HHZM019H24</t>
  </si>
  <si>
    <t>G1HHZM020H24</t>
  </si>
  <si>
    <t>G1HHZQ002H24</t>
  </si>
  <si>
    <t>G1HHZR003H24</t>
  </si>
  <si>
    <t>G1HHZR004H24</t>
  </si>
  <si>
    <t>G1HHZS003H24</t>
  </si>
  <si>
    <t>G1HHZS004H24</t>
  </si>
  <si>
    <t>G1HHZY003H24</t>
  </si>
  <si>
    <t>G1HHZY004H24</t>
  </si>
  <si>
    <t>G1HHZE002H24</t>
  </si>
  <si>
    <t>G2HHZE004H24</t>
  </si>
  <si>
    <t>G2HHZV004M24</t>
  </si>
  <si>
    <t>G2HHZV005M24</t>
  </si>
  <si>
    <t>G2HHZV006M24</t>
  </si>
  <si>
    <t>G2HHZT004M24</t>
  </si>
  <si>
    <t>G2HHZT005M24</t>
  </si>
  <si>
    <t>G2HHZT006M24</t>
  </si>
  <si>
    <t>G2HHZS003M24</t>
  </si>
  <si>
    <t>G2HHZS004M24</t>
  </si>
  <si>
    <t>G2HHZD003M24</t>
  </si>
  <si>
    <t>G2HHZD004M24</t>
  </si>
  <si>
    <t>G2HHZY003M24</t>
  </si>
  <si>
    <t>G2HHZY004M24</t>
  </si>
  <si>
    <t>G2HHZL004M24</t>
  </si>
  <si>
    <t>G2HHZL003M24</t>
  </si>
  <si>
    <t>G2HHZH004M24</t>
  </si>
  <si>
    <t>G2HHZH003M24</t>
  </si>
  <si>
    <t>G2HHZB003M24</t>
  </si>
  <si>
    <t>G2HHZB004M24</t>
  </si>
  <si>
    <t>G2HHZI005M24</t>
  </si>
  <si>
    <t>G2HHZI006M24</t>
  </si>
  <si>
    <t>G2HHZI007M24</t>
  </si>
  <si>
    <t>G2HHZI008M24</t>
  </si>
  <si>
    <t>G2HHZR003M24</t>
  </si>
  <si>
    <t>G2HHZR004M24</t>
  </si>
  <si>
    <t>G4HHZQ002X24</t>
  </si>
  <si>
    <t>G2HHZQ002M24</t>
  </si>
  <si>
    <t>G4HH5M002X24</t>
  </si>
  <si>
    <t>G4HH5Q002X24</t>
  </si>
  <si>
    <t>G4HH9M002X24</t>
  </si>
  <si>
    <t>G4HH9Q002X24</t>
  </si>
  <si>
    <t>G2HHZM002M24</t>
  </si>
  <si>
    <t>G2HHZE006M24</t>
  </si>
  <si>
    <t>G2HHZE005M24</t>
  </si>
  <si>
    <t>Công nghệ 12- Công nghệ Điện - Điện tử - KNTT</t>
  </si>
  <si>
    <t>30/06/2024</t>
  </si>
  <si>
    <t>G3HH5K002A24</t>
  </si>
  <si>
    <t xml:space="preserve">Ghép HCM </t>
  </si>
  <si>
    <t>SỐ LƯỢNG HỘP ĐỰNG SÁCH DỰ KIẾN</t>
  </si>
  <si>
    <t>NHẬP TẠI KHO TRÀ NÓC - QUẬN Ô MÔN -TP. CẦN THƠ</t>
  </si>
  <si>
    <t>TỔNG CỘNG</t>
  </si>
  <si>
    <t>TÊN GÓI THẦU: GÓI THẦU 08 - IN SGD LỚP 5, 9, 12 PHỤC VỤ NĂM HỌC 2024 - 2025 NHẬP KHO CẦN THƠ</t>
  </si>
  <si>
    <t>Vở bài tập Công nghệ 5 (Kết nối tri thức với cuộc sống)</t>
  </si>
  <si>
    <t>G1BH5C001H24</t>
  </si>
  <si>
    <t>4/0</t>
  </si>
  <si>
    <t>65*</t>
  </si>
  <si>
    <t>17x24</t>
  </si>
  <si>
    <t>Vở bài tập Đạo đức 5 (Kết nối tri thức với cuộc sống)</t>
  </si>
  <si>
    <t>G1BH5G001H24</t>
  </si>
  <si>
    <t>Vở bài tập Toán 5, tập hai (Kết nối tri thức với cuộc sống)</t>
  </si>
  <si>
    <t>G1BH5T002H24</t>
  </si>
  <si>
    <t>Vở bài tập Tiếng Việt 5, tập một (Kết nối tri thức với cuộc sống)</t>
  </si>
  <si>
    <t>G1BH5V001H24</t>
  </si>
  <si>
    <t>Vở bài tập Tin học 5 (Chân trời sáng tạo)</t>
  </si>
  <si>
    <t>G2BH5I001M24</t>
  </si>
  <si>
    <t>Vở bài tập Khoa học 5 (Chân trời sáng tạo)</t>
  </si>
  <si>
    <t>G2BH5K001M24</t>
  </si>
  <si>
    <t>Vở bài tập Tiếng Việt 5, tập hai (Chân trời sáng tạo)</t>
  </si>
  <si>
    <t>G2BH5V002M24</t>
  </si>
  <si>
    <t>Bài tập Lịch sử và Địa lí  9 - Phần Lịch sử (Chân trời sáng tạo)</t>
  </si>
  <si>
    <t>G2BH9U001M24</t>
  </si>
  <si>
    <t>Bài tập Ngữ văn 9, tập một (Chân trời sáng tạo)</t>
  </si>
  <si>
    <t>G2BH9V001M24</t>
  </si>
  <si>
    <t>Vở bài tập Hoạt động trải nghiệm 5  (Kết nối tri thức với cuộc sống)</t>
  </si>
  <si>
    <t>G3BH5Q001A24</t>
  </si>
  <si>
    <t>Vở bài tập Âm nhạc 5 (Kết nối tri thức với cuộc sống)</t>
  </si>
  <si>
    <t>G3BH5R001A24</t>
  </si>
  <si>
    <t>Vở bài tập Mĩ thuật 5 (Bản 1) (Chân trời sáng tạo)</t>
  </si>
  <si>
    <t>G4BH5M001X24</t>
  </si>
  <si>
    <t>Bài tập Hoạt động trải nghiệm, hướng nghiệp 9 (Chân trời sáng tạo) (Bản 1)</t>
  </si>
  <si>
    <t>G4BH9Q001X24</t>
  </si>
  <si>
    <t>Vở bài tập Tin học 5  (Kết nối tri thức với cuộc sống)</t>
  </si>
  <si>
    <t>G1BH5I001H24</t>
  </si>
  <si>
    <t>Vở bài tập Toán 5, tập một (Kết nối tri thức với cuộc sống)</t>
  </si>
  <si>
    <t>G1BH5T001H24</t>
  </si>
  <si>
    <t>Vở bài tập Tiếng Việt 5, tập hai (Kết nối tri thức với cuộc sống)</t>
  </si>
  <si>
    <t>G1BH5V002H24</t>
  </si>
  <si>
    <t>Bài tập Khoa học tự nhiên 9 (Kết nối tri thức với cuộc sống)</t>
  </si>
  <si>
    <t>G1BH9K001H24</t>
  </si>
  <si>
    <t>Vở bài tập Mĩ thuật 5 (Bản 2) (Chân trời sáng tạo)</t>
  </si>
  <si>
    <t>G2BH5M001M24</t>
  </si>
  <si>
    <t>Vở bài tập Âm nhạc 5 (Chân trời sáng tạo)</t>
  </si>
  <si>
    <t>G2BH5R001M24</t>
  </si>
  <si>
    <t>Vở bài tập Toán 5, tập hai (Chân trời sáng tạo)</t>
  </si>
  <si>
    <t>G2BH5T002M24</t>
  </si>
  <si>
    <t>Vở bài tập Lịch sử và Địa lí 5 (Chân trời sáng tạo)</t>
  </si>
  <si>
    <t>G2BH5U001M24</t>
  </si>
  <si>
    <t>Bài tập Công nghệ 9  (Chân trời sáng tạo) - Lắp đặt mạng điện</t>
  </si>
  <si>
    <t>G2BH9C001M24</t>
  </si>
  <si>
    <t>Bài tập Toán 9, tập hai (Chân trời sáng tạo)</t>
  </si>
  <si>
    <t>G2BH9T002M24</t>
  </si>
  <si>
    <t>Vở bài tập Hoạt động trải nghiệm 5 (Bản 1) (Chân trời sáng tạo)</t>
  </si>
  <si>
    <t>G4BH5Q001X24</t>
  </si>
  <si>
    <t>Bài tập Mĩ thuật 9 (Chân trời sáng tạo) (bản 1)</t>
  </si>
  <si>
    <t>G4BH9M001X24</t>
  </si>
  <si>
    <t>Vở bài tập Mĩ thuật 5 (Kết nối tri thức với cuộc sống)</t>
  </si>
  <si>
    <t>G1BH5M001H24</t>
  </si>
  <si>
    <t>Vở bài tập Lịch sử và Địa lí 5 (Kết nối tri thức với cuộc sống)</t>
  </si>
  <si>
    <t>G1BH5U001H24</t>
  </si>
  <si>
    <t>Vở bài tập Công nghệ 5 (Chân trời sáng tạo)</t>
  </si>
  <si>
    <t>G2BH5C001M24</t>
  </si>
  <si>
    <t>Vở Bài tập Đạo đức 5 (Chân trời sáng tạo)</t>
  </si>
  <si>
    <t>G2BH5G001M24</t>
  </si>
  <si>
    <t>Vở bài tập Toán 5, tập một (Chân trời sáng tạo)</t>
  </si>
  <si>
    <t>G2BH5T001M24</t>
  </si>
  <si>
    <t>Vở bài tập Tiếng Việt 5, tập một (Chân trời sáng tạo)</t>
  </si>
  <si>
    <t>G2BH5V001M24</t>
  </si>
  <si>
    <t>Bài tập Giáo dục công dân 9 (Chân trời sáng tạo)</t>
  </si>
  <si>
    <t>G2BH9G001M24</t>
  </si>
  <si>
    <t>Bài tập Âm nhạc 9 (Chân trời sáng tạo)</t>
  </si>
  <si>
    <t>G2BH9R001M24</t>
  </si>
  <si>
    <t>Bài tập Toán 9, tập một (Chân trời sáng tạo)</t>
  </si>
  <si>
    <t>G2BH9T001M24</t>
  </si>
  <si>
    <t>Bài tập Lịch sử và Địa lí  9 - Phần Địa lí (Chân trời sáng tạo)</t>
  </si>
  <si>
    <t>G2BH9U002M24</t>
  </si>
  <si>
    <t>Bài tập Ngữ văn 9, tập hai (Chân trời sáng tạo)</t>
  </si>
  <si>
    <t>G2BH9V002M24</t>
  </si>
  <si>
    <t>Vở bài tập Khoa học 5 - Kết nối tri thức với cuộc sống</t>
  </si>
  <si>
    <t>G3BH5K001A24</t>
  </si>
  <si>
    <t>SỐ HIỆU: INSGD2024G08</t>
  </si>
  <si>
    <t>Đến 
25/7/2024</t>
  </si>
  <si>
    <t>Đến
 30/6/2024</t>
  </si>
  <si>
    <t>Đến 
30/06/2024</t>
  </si>
  <si>
    <t>Đến 
30/6/2024</t>
  </si>
  <si>
    <t>TÊN PHẦN THẦU: CT-PHẦN 01</t>
  </si>
  <si>
    <t>TÊN PHẦN THẦU: CT-PHẦN 02</t>
  </si>
  <si>
    <t>TÊN PHẦN THẦU: CT-PHẦN 03</t>
  </si>
  <si>
    <t>TÊN PHẦN THẦU: CT-PHẦN 04</t>
  </si>
  <si>
    <t>TÊN PHẦN THẦU: CT-PHẦN 05</t>
  </si>
  <si>
    <t>TÊN PHẦN THẦU: CT-PHẦN 06</t>
  </si>
  <si>
    <t>TÊN PHẦN THẦU: CT-PHẦN 07</t>
  </si>
  <si>
    <t>TÊN PHẦN THẦU: CT-PHẦN 08</t>
  </si>
  <si>
    <t>TÊN PHẦN THẦU: CT-PHẦN 09</t>
  </si>
  <si>
    <t>Đến 
05/8/2024</t>
  </si>
  <si>
    <t>DÙNG ĐỂ THAM KHẢO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</si>
</sst>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10000]d/m/yyyy;@"/>
  </numFmts>
  <fonts count="34">
    <font>
      <sz val="11"/>
      <color theme="1"/>
      <name val="Aptos Narrow"/>
      <family val="2"/>
      <scheme val="minor"/>
    </font>
    <font>
      <sz val="13"/>
      <color theme="1"/>
      <name val="Times New Roman"/>
      <family val="2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1"/>
      <color rgb="FF000000"/>
      <name val="Calibri"/>
      <family val="2"/>
    </font>
    <font>
      <sz val="10"/>
      <name val="Arial"/>
      <family val="2"/>
    </font>
    <font>
      <sz val="12"/>
      <color theme="1"/>
      <name val="Times New Roman"/>
      <family val="2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sz val="11"/>
      <color rgb="FFFF0000"/>
      <name val="Times New Roman"/>
      <family val="1"/>
    </font>
    <font>
      <sz val="11"/>
      <name val="Arial"/>
      <family val="2"/>
    </font>
    <font>
      <sz val="10"/>
      <name val="Times New Roman"/>
      <family val="1"/>
    </font>
    <font>
      <sz val="10"/>
      <color rgb="FF7030A0"/>
      <name val="Arial"/>
      <family val="2"/>
    </font>
    <font>
      <b/>
      <sz val="10"/>
      <color theme="1"/>
      <name val="Times New Roman"/>
      <family val="1"/>
      <charset val="163"/>
    </font>
    <font>
      <sz val="10"/>
      <color rgb="FFFF0000"/>
      <name val="Arial"/>
      <family val="2"/>
    </font>
    <font>
      <sz val="11"/>
      <name val="Arial"/>
      <family val="2"/>
      <charset val="163"/>
    </font>
    <font>
      <sz val="10"/>
      <name val="VNTime"/>
      <family val="2"/>
    </font>
    <font>
      <sz val="10"/>
      <color theme="1"/>
      <name val="Times New Roman"/>
      <family val="1"/>
      <charset val="163"/>
    </font>
    <font>
      <sz val="10"/>
      <name val="Times New Roman"/>
      <family val="1"/>
      <charset val="163"/>
    </font>
    <font>
      <b/>
      <sz val="8"/>
      <color theme="1"/>
      <name val="Times New Roman"/>
      <family val="1"/>
      <charset val="163"/>
    </font>
    <font>
      <b/>
      <sz val="8"/>
      <name val="Times New Roman"/>
      <family val="1"/>
      <charset val="163"/>
    </font>
    <font>
      <sz val="12"/>
      <color theme="1"/>
      <name val="Aptos Narrow"/>
      <family val="2"/>
      <scheme val="minor"/>
    </font>
    <font>
      <b/>
      <sz val="12"/>
      <color theme="1"/>
      <name val="Aptos Display"/>
      <family val="1"/>
      <scheme val="major"/>
    </font>
    <font>
      <b/>
      <sz val="12"/>
      <name val="Times New Roman"/>
      <family val="1"/>
    </font>
    <font>
      <sz val="12"/>
      <name val="Arial"/>
      <family val="2"/>
    </font>
    <font>
      <b/>
      <sz val="10"/>
      <color theme="1"/>
      <name val="Aptos Display"/>
      <family val="1"/>
      <scheme val="major"/>
    </font>
    <font>
      <b/>
      <sz val="15"/>
      <color indexed="10"/>
      <name val="Aptos Narrow"/>
      <family val="2"/>
      <scheme val="minor"/>
    </font>
    <font>
      <b/>
      <sz val="15"/>
      <color rgb="FFFF000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7" fillId="0" borderId="0"/>
    <xf numFmtId="0" fontId="7" fillId="0" borderId="0"/>
    <xf numFmtId="0" fontId="8" fillId="0" borderId="0"/>
    <xf numFmtId="0" fontId="9" fillId="0" borderId="0"/>
    <xf numFmtId="0" fontId="8" fillId="0" borderId="0"/>
    <xf numFmtId="0" fontId="22" fillId="0" borderId="0"/>
    <xf numFmtId="0" fontId="1" fillId="0" borderId="0"/>
  </cellStyleXfs>
  <cellXfs count="135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vertical="center"/>
    </xf>
    <xf numFmtId="0" fontId="4" fillId="0" borderId="1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0" fillId="5" borderId="1" xfId="3" applyFont="1" applyFill="1" applyBorder="1" applyAlignment="1">
      <alignment horizontal="center" vertical="center"/>
    </xf>
    <xf numFmtId="0" fontId="3" fillId="0" borderId="0" xfId="0" applyFont="1"/>
    <xf numFmtId="0" fontId="10" fillId="0" borderId="1" xfId="3" applyFont="1" applyBorder="1" applyAlignment="1">
      <alignment horizontal="center" vertical="center"/>
    </xf>
    <xf numFmtId="14" fontId="10" fillId="0" borderId="1" xfId="3" quotePrefix="1" applyNumberFormat="1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5" borderId="0" xfId="0" applyFont="1" applyFill="1"/>
    <xf numFmtId="0" fontId="3" fillId="0" borderId="0" xfId="0" applyFont="1" applyAlignment="1">
      <alignment horizontal="center"/>
    </xf>
    <xf numFmtId="0" fontId="12" fillId="3" borderId="1" xfId="3" quotePrefix="1" applyFont="1" applyFill="1" applyBorder="1" applyAlignment="1">
      <alignment horizontal="center" vertical="center"/>
    </xf>
    <xf numFmtId="0" fontId="12" fillId="5" borderId="1" xfId="3" quotePrefix="1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vertical="center" wrapText="1"/>
    </xf>
    <xf numFmtId="0" fontId="14" fillId="5" borderId="1" xfId="0" applyFont="1" applyFill="1" applyBorder="1" applyAlignment="1">
      <alignment horizontal="left" vertical="center" wrapText="1"/>
    </xf>
    <xf numFmtId="0" fontId="3" fillId="5" borderId="1" xfId="1" applyFont="1" applyFill="1" applyBorder="1" applyAlignment="1">
      <alignment horizontal="left" vertical="center" wrapText="1"/>
    </xf>
    <xf numFmtId="3" fontId="12" fillId="3" borderId="1" xfId="3" quotePrefix="1" applyNumberFormat="1" applyFont="1" applyFill="1" applyBorder="1" applyAlignment="1">
      <alignment horizontal="center" vertical="center"/>
    </xf>
    <xf numFmtId="3" fontId="3" fillId="0" borderId="0" xfId="0" applyNumberFormat="1" applyFont="1"/>
    <xf numFmtId="0" fontId="3" fillId="5" borderId="1" xfId="0" applyFont="1" applyFill="1" applyBorder="1" applyAlignment="1">
      <alignment horizontal="left" vertical="center"/>
    </xf>
    <xf numFmtId="0" fontId="14" fillId="5" borderId="1" xfId="0" applyFont="1" applyFill="1" applyBorder="1" applyAlignment="1">
      <alignment horizontal="center" vertical="center" wrapText="1"/>
    </xf>
    <xf numFmtId="3" fontId="3" fillId="5" borderId="1" xfId="3" quotePrefix="1" applyNumberFormat="1" applyFont="1" applyFill="1" applyBorder="1" applyAlignment="1">
      <alignment horizontal="center" vertical="center"/>
    </xf>
    <xf numFmtId="0" fontId="3" fillId="5" borderId="1" xfId="3" quotePrefix="1" applyFont="1" applyFill="1" applyBorder="1" applyAlignment="1">
      <alignment horizontal="center" vertical="center"/>
    </xf>
    <xf numFmtId="0" fontId="3" fillId="5" borderId="1" xfId="0" applyFont="1" applyFill="1" applyBorder="1"/>
    <xf numFmtId="3" fontId="3" fillId="5" borderId="1" xfId="0" applyNumberFormat="1" applyFont="1" applyFill="1" applyBorder="1"/>
    <xf numFmtId="0" fontId="11" fillId="5" borderId="1" xfId="0" applyFont="1" applyFill="1" applyBorder="1"/>
    <xf numFmtId="3" fontId="11" fillId="0" borderId="1" xfId="0" applyNumberFormat="1" applyFont="1" applyBorder="1"/>
    <xf numFmtId="0" fontId="3" fillId="5" borderId="1" xfId="0" applyFont="1" applyFill="1" applyBorder="1" applyAlignment="1">
      <alignment horizontal="center"/>
    </xf>
    <xf numFmtId="0" fontId="13" fillId="5" borderId="1" xfId="0" applyFont="1" applyFill="1" applyBorder="1" applyAlignment="1">
      <alignment horizontal="center" vertical="center" wrapText="1"/>
    </xf>
    <xf numFmtId="0" fontId="3" fillId="5" borderId="1" xfId="5" applyFont="1" applyFill="1" applyBorder="1" applyAlignment="1">
      <alignment horizontal="center" vertical="center" wrapText="1"/>
    </xf>
    <xf numFmtId="3" fontId="3" fillId="5" borderId="1" xfId="3" quotePrefix="1" applyNumberFormat="1" applyFont="1" applyFill="1" applyBorder="1" applyAlignment="1">
      <alignment horizontal="right" vertical="center"/>
    </xf>
    <xf numFmtId="0" fontId="3" fillId="5" borderId="1" xfId="1" applyFont="1" applyFill="1" applyBorder="1" applyAlignment="1">
      <alignment vertical="center"/>
    </xf>
    <xf numFmtId="0" fontId="3" fillId="5" borderId="1" xfId="1" applyFont="1" applyFill="1" applyBorder="1" applyAlignment="1">
      <alignment horizontal="center" vertical="center" wrapText="1"/>
    </xf>
    <xf numFmtId="14" fontId="10" fillId="5" borderId="1" xfId="3" quotePrefix="1" applyNumberFormat="1" applyFont="1" applyFill="1" applyBorder="1" applyAlignment="1">
      <alignment horizontal="center" vertical="center"/>
    </xf>
    <xf numFmtId="3" fontId="12" fillId="5" borderId="1" xfId="3" quotePrefix="1" applyNumberFormat="1" applyFont="1" applyFill="1" applyBorder="1" applyAlignment="1">
      <alignment horizontal="center" vertical="center"/>
    </xf>
    <xf numFmtId="3" fontId="3" fillId="5" borderId="1" xfId="5" applyNumberFormat="1" applyFont="1" applyFill="1" applyBorder="1" applyAlignment="1">
      <alignment horizontal="right" vertical="center"/>
    </xf>
    <xf numFmtId="0" fontId="13" fillId="5" borderId="1" xfId="0" quotePrefix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/>
    </xf>
    <xf numFmtId="3" fontId="11" fillId="5" borderId="1" xfId="0" applyNumberFormat="1" applyFont="1" applyFill="1" applyBorder="1"/>
    <xf numFmtId="0" fontId="11" fillId="5" borderId="0" xfId="0" applyFont="1" applyFill="1" applyAlignment="1">
      <alignment horizontal="center"/>
    </xf>
    <xf numFmtId="3" fontId="3" fillId="5" borderId="0" xfId="0" applyNumberFormat="1" applyFont="1" applyFill="1"/>
    <xf numFmtId="0" fontId="3" fillId="5" borderId="0" xfId="0" applyFont="1" applyFill="1" applyAlignment="1">
      <alignment horizontal="center"/>
    </xf>
    <xf numFmtId="9" fontId="15" fillId="4" borderId="0" xfId="0" applyNumberFormat="1" applyFont="1" applyFill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3" fillId="0" borderId="1" xfId="5" applyFont="1" applyBorder="1" applyAlignment="1">
      <alignment horizontal="center" vertical="center" wrapText="1"/>
    </xf>
    <xf numFmtId="0" fontId="8" fillId="0" borderId="0" xfId="3"/>
    <xf numFmtId="0" fontId="18" fillId="0" borderId="0" xfId="3" applyFont="1"/>
    <xf numFmtId="0" fontId="20" fillId="0" borderId="0" xfId="3" applyFont="1" applyAlignment="1">
      <alignment horizontal="center"/>
    </xf>
    <xf numFmtId="3" fontId="8" fillId="0" borderId="0" xfId="3" applyNumberFormat="1"/>
    <xf numFmtId="49" fontId="8" fillId="0" borderId="0" xfId="3" applyNumberFormat="1"/>
    <xf numFmtId="0" fontId="23" fillId="0" borderId="1" xfId="3" quotePrefix="1" applyFont="1" applyBorder="1" applyAlignment="1">
      <alignment horizontal="left" vertical="center" wrapText="1"/>
    </xf>
    <xf numFmtId="0" fontId="23" fillId="0" borderId="1" xfId="3" quotePrefix="1" applyFont="1" applyBorder="1" applyAlignment="1">
      <alignment horizontal="center" vertical="center"/>
    </xf>
    <xf numFmtId="3" fontId="23" fillId="0" borderId="1" xfId="3" quotePrefix="1" applyNumberFormat="1" applyFont="1" applyBorder="1" applyAlignment="1">
      <alignment horizontal="center" vertical="center"/>
    </xf>
    <xf numFmtId="3" fontId="23" fillId="0" borderId="1" xfId="3" quotePrefix="1" applyNumberFormat="1" applyFont="1" applyBorder="1" applyAlignment="1">
      <alignment vertical="center"/>
    </xf>
    <xf numFmtId="0" fontId="21" fillId="0" borderId="0" xfId="3" applyFont="1"/>
    <xf numFmtId="0" fontId="23" fillId="0" borderId="1" xfId="5" applyFont="1" applyBorder="1" applyAlignment="1">
      <alignment horizontal="left" vertical="center" wrapText="1"/>
    </xf>
    <xf numFmtId="1" fontId="23" fillId="0" borderId="1" xfId="5" applyNumberFormat="1" applyFont="1" applyBorder="1" applyAlignment="1">
      <alignment horizontal="center" vertical="center" wrapText="1"/>
    </xf>
    <xf numFmtId="0" fontId="23" fillId="0" borderId="1" xfId="5" applyFont="1" applyBorder="1" applyAlignment="1">
      <alignment horizontal="center" vertical="center"/>
    </xf>
    <xf numFmtId="3" fontId="23" fillId="0" borderId="1" xfId="5" applyNumberFormat="1" applyFont="1" applyBorder="1" applyAlignment="1">
      <alignment vertical="center"/>
    </xf>
    <xf numFmtId="0" fontId="23" fillId="0" borderId="1" xfId="5" applyFont="1" applyBorder="1" applyAlignment="1">
      <alignment vertical="center" wrapText="1"/>
    </xf>
    <xf numFmtId="3" fontId="19" fillId="0" borderId="6" xfId="3" applyNumberFormat="1" applyFont="1" applyBorder="1" applyAlignment="1">
      <alignment vertical="center"/>
    </xf>
    <xf numFmtId="9" fontId="8" fillId="0" borderId="0" xfId="3" applyNumberFormat="1"/>
    <xf numFmtId="3" fontId="19" fillId="0" borderId="6" xfId="3" applyNumberFormat="1" applyFont="1" applyBorder="1" applyAlignment="1">
      <alignment horizontal="center" vertical="center"/>
    </xf>
    <xf numFmtId="0" fontId="8" fillId="0" borderId="0" xfId="3" applyAlignment="1">
      <alignment horizontal="center"/>
    </xf>
    <xf numFmtId="0" fontId="18" fillId="0" borderId="0" xfId="3" applyFont="1" applyAlignment="1">
      <alignment horizontal="center"/>
    </xf>
    <xf numFmtId="0" fontId="16" fillId="0" borderId="0" xfId="3" applyFont="1"/>
    <xf numFmtId="3" fontId="21" fillId="0" borderId="0" xfId="3" applyNumberFormat="1" applyFont="1"/>
    <xf numFmtId="0" fontId="23" fillId="5" borderId="1" xfId="5" applyFont="1" applyFill="1" applyBorder="1" applyAlignment="1">
      <alignment horizontal="center" vertical="center" wrapText="1"/>
    </xf>
    <xf numFmtId="3" fontId="16" fillId="0" borderId="0" xfId="3" applyNumberFormat="1" applyFont="1"/>
    <xf numFmtId="0" fontId="27" fillId="0" borderId="0" xfId="0" applyFont="1" applyAlignment="1">
      <alignment vertical="center"/>
    </xf>
    <xf numFmtId="0" fontId="30" fillId="0" borderId="0" xfId="3" applyFont="1" applyAlignment="1">
      <alignment vertical="center"/>
    </xf>
    <xf numFmtId="0" fontId="8" fillId="0" borderId="0" xfId="3" applyAlignment="1">
      <alignment vertical="center"/>
    </xf>
    <xf numFmtId="0" fontId="18" fillId="0" borderId="0" xfId="3" applyFont="1" applyAlignment="1">
      <alignment vertical="center"/>
    </xf>
    <xf numFmtId="0" fontId="20" fillId="0" borderId="0" xfId="3" applyFont="1" applyAlignment="1">
      <alignment horizontal="center" vertical="center"/>
    </xf>
    <xf numFmtId="3" fontId="8" fillId="0" borderId="0" xfId="3" applyNumberFormat="1" applyAlignment="1">
      <alignment vertical="center"/>
    </xf>
    <xf numFmtId="164" fontId="10" fillId="0" borderId="1" xfId="0" quotePrefix="1" applyNumberFormat="1" applyFont="1" applyBorder="1" applyAlignment="1">
      <alignment horizontal="center" vertical="center" wrapText="1"/>
    </xf>
    <xf numFmtId="164" fontId="31" fillId="0" borderId="1" xfId="0" applyNumberFormat="1" applyFont="1" applyBorder="1" applyAlignment="1">
      <alignment horizontal="center" vertical="center" wrapText="1"/>
    </xf>
    <xf numFmtId="0" fontId="25" fillId="0" borderId="1" xfId="3" applyFont="1" applyBorder="1" applyAlignment="1">
      <alignment horizontal="center" vertical="center"/>
    </xf>
    <xf numFmtId="3" fontId="24" fillId="0" borderId="11" xfId="3" applyNumberFormat="1" applyFont="1" applyBorder="1" applyAlignment="1">
      <alignment vertical="center"/>
    </xf>
    <xf numFmtId="3" fontId="19" fillId="0" borderId="12" xfId="3" applyNumberFormat="1" applyFont="1" applyBorder="1" applyAlignment="1">
      <alignment vertical="center"/>
    </xf>
    <xf numFmtId="164" fontId="31" fillId="0" borderId="5" xfId="0" applyNumberFormat="1" applyFont="1" applyBorder="1" applyAlignment="1">
      <alignment horizontal="center" vertical="center" wrapText="1"/>
    </xf>
    <xf numFmtId="0" fontId="23" fillId="0" borderId="16" xfId="3" quotePrefix="1" applyFont="1" applyBorder="1" applyAlignment="1">
      <alignment horizontal="center" vertical="center"/>
    </xf>
    <xf numFmtId="3" fontId="23" fillId="0" borderId="5" xfId="3" quotePrefix="1" applyNumberFormat="1" applyFont="1" applyBorder="1" applyAlignment="1">
      <alignment vertical="center"/>
    </xf>
    <xf numFmtId="3" fontId="19" fillId="0" borderId="18" xfId="3" applyNumberFormat="1" applyFont="1" applyBorder="1" applyAlignment="1">
      <alignment vertical="center"/>
    </xf>
    <xf numFmtId="3" fontId="23" fillId="0" borderId="19" xfId="5" applyNumberFormat="1" applyFont="1" applyBorder="1" applyAlignment="1">
      <alignment vertical="center"/>
    </xf>
    <xf numFmtId="3" fontId="23" fillId="0" borderId="18" xfId="5" applyNumberFormat="1" applyFont="1" applyBorder="1" applyAlignment="1">
      <alignment vertical="center"/>
    </xf>
    <xf numFmtId="3" fontId="17" fillId="0" borderId="11" xfId="3" applyNumberFormat="1" applyFont="1" applyBorder="1" applyAlignment="1">
      <alignment vertical="center"/>
    </xf>
    <xf numFmtId="3" fontId="19" fillId="0" borderId="12" xfId="3" applyNumberFormat="1" applyFont="1" applyBorder="1" applyAlignment="1">
      <alignment horizontal="center" vertical="center"/>
    </xf>
    <xf numFmtId="3" fontId="19" fillId="0" borderId="18" xfId="3" applyNumberFormat="1" applyFont="1" applyBorder="1" applyAlignment="1">
      <alignment horizontal="center" vertical="center"/>
    </xf>
    <xf numFmtId="3" fontId="24" fillId="0" borderId="20" xfId="3" applyNumberFormat="1" applyFont="1" applyBorder="1" applyAlignment="1">
      <alignment vertical="center"/>
    </xf>
    <xf numFmtId="0" fontId="10" fillId="0" borderId="1" xfId="3" applyFont="1" applyBorder="1" applyAlignment="1">
      <alignment horizontal="center" vertical="center" wrapText="1"/>
    </xf>
    <xf numFmtId="0" fontId="10" fillId="0" borderId="1" xfId="3" applyFont="1" applyBorder="1" applyAlignment="1">
      <alignment horizontal="center" vertical="center"/>
    </xf>
    <xf numFmtId="0" fontId="10" fillId="5" borderId="1" xfId="3" applyFont="1" applyFill="1" applyBorder="1" applyAlignment="1">
      <alignment horizontal="center" vertical="center"/>
    </xf>
    <xf numFmtId="3" fontId="10" fillId="0" borderId="1" xfId="3" applyNumberFormat="1" applyFont="1" applyBorder="1" applyAlignment="1">
      <alignment horizontal="center" vertical="center" wrapText="1"/>
    </xf>
    <xf numFmtId="0" fontId="10" fillId="0" borderId="1" xfId="4" applyFont="1" applyBorder="1" applyAlignment="1">
      <alignment horizontal="center" vertical="center" wrapText="1"/>
    </xf>
    <xf numFmtId="0" fontId="10" fillId="5" borderId="1" xfId="3" applyFont="1" applyFill="1" applyBorder="1" applyAlignment="1">
      <alignment horizontal="center" vertical="center" wrapText="1"/>
    </xf>
    <xf numFmtId="3" fontId="10" fillId="5" borderId="1" xfId="3" applyNumberFormat="1" applyFont="1" applyFill="1" applyBorder="1" applyAlignment="1">
      <alignment horizontal="center" vertical="center" wrapText="1"/>
    </xf>
    <xf numFmtId="0" fontId="10" fillId="5" borderId="1" xfId="4" applyFont="1" applyFill="1" applyBorder="1" applyAlignment="1">
      <alignment horizontal="center" vertical="center" wrapText="1"/>
    </xf>
    <xf numFmtId="0" fontId="25" fillId="0" borderId="14" xfId="3" applyFont="1" applyBorder="1" applyAlignment="1">
      <alignment horizontal="center" vertical="center" wrapText="1"/>
    </xf>
    <xf numFmtId="0" fontId="25" fillId="0" borderId="1" xfId="3" applyFont="1" applyBorder="1" applyAlignment="1">
      <alignment horizontal="center" vertical="center" wrapText="1"/>
    </xf>
    <xf numFmtId="0" fontId="19" fillId="0" borderId="17" xfId="6" applyFont="1" applyBorder="1" applyAlignment="1">
      <alignment horizontal="center" vertical="center"/>
    </xf>
    <xf numFmtId="0" fontId="19" fillId="0" borderId="18" xfId="6" applyFont="1" applyBorder="1" applyAlignment="1">
      <alignment horizontal="center" vertical="center"/>
    </xf>
    <xf numFmtId="0" fontId="25" fillId="0" borderId="14" xfId="4" applyFont="1" applyBorder="1" applyAlignment="1">
      <alignment horizontal="center" vertical="center" wrapText="1"/>
    </xf>
    <xf numFmtId="0" fontId="25" fillId="0" borderId="15" xfId="4" applyFont="1" applyBorder="1" applyAlignment="1">
      <alignment horizontal="center" vertical="center" wrapText="1"/>
    </xf>
    <xf numFmtId="0" fontId="25" fillId="0" borderId="1" xfId="4" applyFont="1" applyBorder="1" applyAlignment="1">
      <alignment horizontal="center" vertical="center" wrapText="1"/>
    </xf>
    <xf numFmtId="0" fontId="25" fillId="0" borderId="5" xfId="4" applyFont="1" applyBorder="1" applyAlignment="1">
      <alignment horizontal="center" vertical="center" wrapText="1"/>
    </xf>
    <xf numFmtId="0" fontId="25" fillId="0" borderId="13" xfId="3" applyFont="1" applyBorder="1" applyAlignment="1">
      <alignment horizontal="center" vertical="center"/>
    </xf>
    <xf numFmtId="0" fontId="25" fillId="0" borderId="16" xfId="3" applyFont="1" applyBorder="1" applyAlignment="1">
      <alignment horizontal="center" vertical="center"/>
    </xf>
    <xf numFmtId="0" fontId="25" fillId="0" borderId="14" xfId="3" applyFont="1" applyBorder="1" applyAlignment="1">
      <alignment horizontal="center" vertical="center"/>
    </xf>
    <xf numFmtId="0" fontId="25" fillId="0" borderId="1" xfId="3" applyFont="1" applyBorder="1" applyAlignment="1">
      <alignment horizontal="center" vertical="center"/>
    </xf>
    <xf numFmtId="49" fontId="26" fillId="0" borderId="8" xfId="3" applyNumberFormat="1" applyFont="1" applyBorder="1" applyAlignment="1">
      <alignment horizontal="center" vertical="center" wrapText="1"/>
    </xf>
    <xf numFmtId="49" fontId="26" fillId="0" borderId="9" xfId="3" applyNumberFormat="1" applyFont="1" applyBorder="1" applyAlignment="1">
      <alignment horizontal="center" vertical="center" wrapText="1"/>
    </xf>
    <xf numFmtId="49" fontId="26" fillId="0" borderId="10" xfId="3" applyNumberFormat="1" applyFont="1" applyBorder="1" applyAlignment="1">
      <alignment horizontal="center" vertical="center" wrapText="1"/>
    </xf>
    <xf numFmtId="49" fontId="8" fillId="0" borderId="7" xfId="3" applyNumberFormat="1" applyBorder="1" applyAlignment="1">
      <alignment horizontal="center"/>
    </xf>
    <xf numFmtId="0" fontId="2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3" applyFont="1" applyAlignment="1">
      <alignment vertical="center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</cellXfs>
  <cellStyles count="8">
    <cellStyle name="Bình thường 2" xfId="1" xr:uid="{00000000-0005-0000-0000-000000000000}"/>
    <cellStyle name="Normal" xfId="0" builtinId="0"/>
    <cellStyle name="Normal 2" xfId="2" xr:uid="{00000000-0005-0000-0000-000002000000}"/>
    <cellStyle name="Normal 3" xfId="5" xr:uid="{00000000-0005-0000-0000-000003000000}"/>
    <cellStyle name="Normal 4" xfId="4" xr:uid="{00000000-0005-0000-0000-000004000000}"/>
    <cellStyle name="Normal 5" xfId="7" xr:uid="{00000000-0005-0000-0000-000005000000}"/>
    <cellStyle name="Normal_goithauMB2006" xfId="6" xr:uid="{00000000-0005-0000-0000-000006000000}"/>
    <cellStyle name="Normal_mauthau" xfId="3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49"/>
  <sheetViews>
    <sheetView workbookViewId="0">
      <selection activeCell="N138" sqref="A6:N138"/>
    </sheetView>
  </sheetViews>
  <sheetFormatPr defaultColWidth="9" defaultRowHeight="15"/>
  <cols>
    <col min="1" max="1" width="6.5703125" style="23" customWidth="1"/>
    <col min="2" max="2" width="48.85546875" style="22" customWidth="1"/>
    <col min="3" max="3" width="27.42578125" style="22" hidden="1" customWidth="1"/>
    <col min="4" max="4" width="15.7109375" style="17" customWidth="1"/>
    <col min="5" max="5" width="5.140625" style="17" customWidth="1"/>
    <col min="6" max="6" width="4.5703125" style="17" customWidth="1"/>
    <col min="7" max="7" width="5.7109375" style="17" customWidth="1"/>
    <col min="8" max="8" width="6.42578125" style="17" customWidth="1"/>
    <col min="9" max="9" width="9" style="17" customWidth="1"/>
    <col min="10" max="10" width="6.42578125" style="17" customWidth="1"/>
    <col min="11" max="11" width="4.85546875" style="17" customWidth="1"/>
    <col min="12" max="12" width="8.7109375" style="30" customWidth="1"/>
    <col min="13" max="13" width="10.42578125" style="17" customWidth="1"/>
    <col min="14" max="14" width="10.140625" style="17" customWidth="1"/>
    <col min="15" max="17" width="9" style="17" customWidth="1"/>
    <col min="18" max="16384" width="9" style="17"/>
  </cols>
  <sheetData>
    <row r="2" spans="1:17">
      <c r="A2" s="107" t="s">
        <v>140</v>
      </c>
      <c r="B2" s="108" t="s">
        <v>141</v>
      </c>
      <c r="C2" s="16"/>
      <c r="D2" s="107" t="s">
        <v>142</v>
      </c>
      <c r="E2" s="106" t="s">
        <v>143</v>
      </c>
      <c r="F2" s="106"/>
      <c r="G2" s="106" t="s">
        <v>144</v>
      </c>
      <c r="H2" s="106"/>
      <c r="I2" s="106" t="s">
        <v>145</v>
      </c>
      <c r="J2" s="106" t="s">
        <v>146</v>
      </c>
      <c r="K2" s="106" t="s">
        <v>147</v>
      </c>
      <c r="L2" s="109" t="s">
        <v>148</v>
      </c>
      <c r="M2" s="106" t="s">
        <v>149</v>
      </c>
      <c r="N2" s="106"/>
      <c r="O2" s="106" t="s">
        <v>150</v>
      </c>
      <c r="P2" s="110"/>
      <c r="Q2" s="110"/>
    </row>
    <row r="3" spans="1:17">
      <c r="A3" s="107"/>
      <c r="B3" s="108"/>
      <c r="C3" s="16"/>
      <c r="D3" s="107"/>
      <c r="E3" s="106"/>
      <c r="F3" s="106"/>
      <c r="G3" s="106" t="s">
        <v>151</v>
      </c>
      <c r="H3" s="106"/>
      <c r="I3" s="106"/>
      <c r="J3" s="106"/>
      <c r="K3" s="106"/>
      <c r="L3" s="109"/>
      <c r="M3" s="106"/>
      <c r="N3" s="106"/>
      <c r="O3" s="110"/>
      <c r="P3" s="110"/>
      <c r="Q3" s="110"/>
    </row>
    <row r="4" spans="1:17">
      <c r="A4" s="107"/>
      <c r="B4" s="108"/>
      <c r="C4" s="16"/>
      <c r="D4" s="107"/>
      <c r="E4" s="18" t="s">
        <v>152</v>
      </c>
      <c r="F4" s="18" t="s">
        <v>153</v>
      </c>
      <c r="G4" s="18" t="s">
        <v>152</v>
      </c>
      <c r="H4" s="18" t="s">
        <v>153</v>
      </c>
      <c r="I4" s="106"/>
      <c r="J4" s="106"/>
      <c r="K4" s="106"/>
      <c r="L4" s="109"/>
      <c r="M4" s="18" t="s">
        <v>152</v>
      </c>
      <c r="N4" s="18" t="s">
        <v>153</v>
      </c>
      <c r="O4" s="19">
        <v>45442</v>
      </c>
      <c r="P4" s="19" t="s">
        <v>438</v>
      </c>
      <c r="Q4" s="19">
        <v>45488</v>
      </c>
    </row>
    <row r="5" spans="1:17">
      <c r="A5" s="24" t="s">
        <v>154</v>
      </c>
      <c r="B5" s="25" t="s">
        <v>155</v>
      </c>
      <c r="C5" s="25"/>
      <c r="D5" s="24" t="s">
        <v>156</v>
      </c>
      <c r="E5" s="24" t="s">
        <v>157</v>
      </c>
      <c r="F5" s="24" t="s">
        <v>158</v>
      </c>
      <c r="G5" s="24" t="s">
        <v>159</v>
      </c>
      <c r="H5" s="24" t="s">
        <v>160</v>
      </c>
      <c r="I5" s="24" t="s">
        <v>161</v>
      </c>
      <c r="J5" s="24" t="s">
        <v>162</v>
      </c>
      <c r="K5" s="24" t="s">
        <v>163</v>
      </c>
      <c r="L5" s="29" t="s">
        <v>164</v>
      </c>
      <c r="M5" s="24" t="s">
        <v>165</v>
      </c>
      <c r="N5" s="24" t="s">
        <v>166</v>
      </c>
      <c r="O5" s="24" t="s">
        <v>167</v>
      </c>
      <c r="P5" s="24" t="s">
        <v>168</v>
      </c>
      <c r="Q5" s="24" t="s">
        <v>169</v>
      </c>
    </row>
    <row r="6" spans="1:17" ht="24" customHeight="1">
      <c r="A6" s="39">
        <v>1</v>
      </c>
      <c r="B6" s="27" t="s">
        <v>190</v>
      </c>
      <c r="C6" s="26" t="s">
        <v>317</v>
      </c>
      <c r="D6" s="31" t="s">
        <v>335</v>
      </c>
      <c r="E6" s="32">
        <v>4</v>
      </c>
      <c r="F6" s="32" t="s">
        <v>7</v>
      </c>
      <c r="G6" s="33">
        <v>65</v>
      </c>
      <c r="H6" s="33">
        <v>180</v>
      </c>
      <c r="I6" s="34" t="s">
        <v>170</v>
      </c>
      <c r="J6" s="32">
        <v>36</v>
      </c>
      <c r="K6" s="35" t="s">
        <v>171</v>
      </c>
      <c r="L6" s="36">
        <v>5000</v>
      </c>
      <c r="M6" s="42">
        <f t="shared" ref="M6:M48" si="0">L6*J6</f>
        <v>180000</v>
      </c>
      <c r="N6" s="42">
        <f t="shared" ref="N6:N48" si="1">L6*4</f>
        <v>20000</v>
      </c>
      <c r="O6" s="35"/>
      <c r="P6" s="35"/>
      <c r="Q6" s="35"/>
    </row>
    <row r="7" spans="1:17" ht="24" customHeight="1">
      <c r="A7" s="39">
        <v>2</v>
      </c>
      <c r="B7" s="27" t="s">
        <v>191</v>
      </c>
      <c r="C7" s="26" t="s">
        <v>317</v>
      </c>
      <c r="D7" s="31" t="s">
        <v>336</v>
      </c>
      <c r="E7" s="32">
        <v>4</v>
      </c>
      <c r="F7" s="32" t="s">
        <v>7</v>
      </c>
      <c r="G7" s="33">
        <v>65</v>
      </c>
      <c r="H7" s="33">
        <v>180</v>
      </c>
      <c r="I7" s="41" t="s">
        <v>170</v>
      </c>
      <c r="J7" s="32">
        <v>44</v>
      </c>
      <c r="K7" s="35" t="s">
        <v>171</v>
      </c>
      <c r="L7" s="36">
        <v>18000</v>
      </c>
      <c r="M7" s="42">
        <f t="shared" si="0"/>
        <v>792000</v>
      </c>
      <c r="N7" s="42">
        <f t="shared" si="1"/>
        <v>72000</v>
      </c>
      <c r="O7" s="35"/>
      <c r="P7" s="35"/>
      <c r="Q7" s="35"/>
    </row>
    <row r="8" spans="1:17" ht="24" customHeight="1">
      <c r="A8" s="39">
        <v>3</v>
      </c>
      <c r="B8" s="27" t="s">
        <v>192</v>
      </c>
      <c r="C8" s="26" t="s">
        <v>317</v>
      </c>
      <c r="D8" s="31" t="s">
        <v>337</v>
      </c>
      <c r="E8" s="32">
        <v>4</v>
      </c>
      <c r="F8" s="32" t="s">
        <v>7</v>
      </c>
      <c r="G8" s="33">
        <v>65</v>
      </c>
      <c r="H8" s="33">
        <v>180</v>
      </c>
      <c r="I8" s="41" t="s">
        <v>170</v>
      </c>
      <c r="J8" s="32">
        <v>68</v>
      </c>
      <c r="K8" s="35" t="s">
        <v>171</v>
      </c>
      <c r="L8" s="36">
        <v>9000</v>
      </c>
      <c r="M8" s="42">
        <f t="shared" si="0"/>
        <v>612000</v>
      </c>
      <c r="N8" s="42">
        <f t="shared" si="1"/>
        <v>36000</v>
      </c>
      <c r="O8" s="35"/>
      <c r="P8" s="35"/>
      <c r="Q8" s="35"/>
    </row>
    <row r="9" spans="1:17" ht="24" customHeight="1">
      <c r="A9" s="39">
        <v>4</v>
      </c>
      <c r="B9" s="27" t="s">
        <v>193</v>
      </c>
      <c r="C9" s="26" t="s">
        <v>317</v>
      </c>
      <c r="D9" s="31" t="s">
        <v>338</v>
      </c>
      <c r="E9" s="32">
        <v>4</v>
      </c>
      <c r="F9" s="32" t="s">
        <v>7</v>
      </c>
      <c r="G9" s="33">
        <v>65</v>
      </c>
      <c r="H9" s="33">
        <v>180</v>
      </c>
      <c r="I9" s="41" t="s">
        <v>170</v>
      </c>
      <c r="J9" s="32">
        <v>68</v>
      </c>
      <c r="K9" s="35" t="s">
        <v>171</v>
      </c>
      <c r="L9" s="36">
        <v>4000</v>
      </c>
      <c r="M9" s="42">
        <f t="shared" si="0"/>
        <v>272000</v>
      </c>
      <c r="N9" s="42">
        <f t="shared" si="1"/>
        <v>16000</v>
      </c>
      <c r="O9" s="35"/>
      <c r="P9" s="35"/>
      <c r="Q9" s="35"/>
    </row>
    <row r="10" spans="1:17" ht="24" customHeight="1">
      <c r="A10" s="39">
        <v>5</v>
      </c>
      <c r="B10" s="26" t="s">
        <v>209</v>
      </c>
      <c r="C10" s="26" t="s">
        <v>317</v>
      </c>
      <c r="D10" s="31" t="s">
        <v>370</v>
      </c>
      <c r="E10" s="40">
        <v>4</v>
      </c>
      <c r="F10" s="40" t="s">
        <v>7</v>
      </c>
      <c r="G10" s="33">
        <v>65</v>
      </c>
      <c r="H10" s="33">
        <v>180</v>
      </c>
      <c r="I10" s="41" t="s">
        <v>170</v>
      </c>
      <c r="J10" s="40">
        <v>80</v>
      </c>
      <c r="K10" s="35" t="s">
        <v>171</v>
      </c>
      <c r="L10" s="36">
        <v>15000</v>
      </c>
      <c r="M10" s="42">
        <f t="shared" si="0"/>
        <v>1200000</v>
      </c>
      <c r="N10" s="42">
        <f t="shared" si="1"/>
        <v>60000</v>
      </c>
      <c r="O10" s="35"/>
      <c r="P10" s="35"/>
      <c r="Q10" s="35"/>
    </row>
    <row r="11" spans="1:17" ht="24" customHeight="1">
      <c r="A11" s="39">
        <v>6</v>
      </c>
      <c r="B11" s="26" t="s">
        <v>437</v>
      </c>
      <c r="C11" s="26" t="s">
        <v>317</v>
      </c>
      <c r="D11" s="31" t="s">
        <v>371</v>
      </c>
      <c r="E11" s="40">
        <v>4</v>
      </c>
      <c r="F11" s="40" t="s">
        <v>73</v>
      </c>
      <c r="G11" s="33">
        <v>65</v>
      </c>
      <c r="H11" s="33">
        <v>180</v>
      </c>
      <c r="I11" s="41" t="s">
        <v>170</v>
      </c>
      <c r="J11" s="40">
        <v>144</v>
      </c>
      <c r="K11" s="35" t="s">
        <v>172</v>
      </c>
      <c r="L11" s="36">
        <v>18000</v>
      </c>
      <c r="M11" s="42">
        <f t="shared" si="0"/>
        <v>2592000</v>
      </c>
      <c r="N11" s="42">
        <f t="shared" si="1"/>
        <v>72000</v>
      </c>
      <c r="O11" s="35"/>
      <c r="P11" s="35"/>
      <c r="Q11" s="35"/>
    </row>
    <row r="12" spans="1:17" ht="24" customHeight="1">
      <c r="A12" s="39">
        <v>7</v>
      </c>
      <c r="B12" s="26" t="s">
        <v>302</v>
      </c>
      <c r="C12" s="26" t="s">
        <v>317</v>
      </c>
      <c r="D12" s="31" t="s">
        <v>372</v>
      </c>
      <c r="E12" s="40">
        <v>4</v>
      </c>
      <c r="F12" s="40" t="s">
        <v>7</v>
      </c>
      <c r="G12" s="33">
        <v>65</v>
      </c>
      <c r="H12" s="33">
        <v>180</v>
      </c>
      <c r="I12" s="34" t="s">
        <v>170</v>
      </c>
      <c r="J12" s="40">
        <v>52</v>
      </c>
      <c r="K12" s="35" t="s">
        <v>171</v>
      </c>
      <c r="L12" s="36">
        <v>6000</v>
      </c>
      <c r="M12" s="42">
        <f t="shared" si="0"/>
        <v>312000</v>
      </c>
      <c r="N12" s="42">
        <f t="shared" si="1"/>
        <v>24000</v>
      </c>
      <c r="O12" s="35"/>
      <c r="P12" s="35"/>
      <c r="Q12" s="35"/>
    </row>
    <row r="13" spans="1:17" ht="24" customHeight="1">
      <c r="A13" s="39">
        <v>8</v>
      </c>
      <c r="B13" s="26" t="s">
        <v>303</v>
      </c>
      <c r="C13" s="26" t="s">
        <v>317</v>
      </c>
      <c r="D13" s="31" t="s">
        <v>374</v>
      </c>
      <c r="E13" s="40">
        <v>4</v>
      </c>
      <c r="F13" s="40" t="s">
        <v>7</v>
      </c>
      <c r="G13" s="33">
        <v>65</v>
      </c>
      <c r="H13" s="33">
        <v>180</v>
      </c>
      <c r="I13" s="41" t="s">
        <v>170</v>
      </c>
      <c r="J13" s="40">
        <v>52</v>
      </c>
      <c r="K13" s="35" t="s">
        <v>171</v>
      </c>
      <c r="L13" s="36">
        <v>5000</v>
      </c>
      <c r="M13" s="42">
        <f t="shared" si="0"/>
        <v>260000</v>
      </c>
      <c r="N13" s="42">
        <f t="shared" si="1"/>
        <v>20000</v>
      </c>
      <c r="O13" s="35"/>
      <c r="P13" s="35"/>
      <c r="Q13" s="35"/>
    </row>
    <row r="14" spans="1:17" ht="24" customHeight="1">
      <c r="A14" s="39">
        <v>9</v>
      </c>
      <c r="B14" s="26" t="s">
        <v>211</v>
      </c>
      <c r="C14" s="26" t="s">
        <v>317</v>
      </c>
      <c r="D14" s="31" t="s">
        <v>376</v>
      </c>
      <c r="E14" s="40">
        <v>4</v>
      </c>
      <c r="F14" s="40" t="s">
        <v>7</v>
      </c>
      <c r="G14" s="33">
        <v>65</v>
      </c>
      <c r="H14" s="33">
        <v>180</v>
      </c>
      <c r="I14" s="34" t="s">
        <v>170</v>
      </c>
      <c r="J14" s="40">
        <v>56</v>
      </c>
      <c r="K14" s="35" t="s">
        <v>171</v>
      </c>
      <c r="L14" s="36">
        <v>17000</v>
      </c>
      <c r="M14" s="42">
        <f t="shared" si="0"/>
        <v>952000</v>
      </c>
      <c r="N14" s="42">
        <f t="shared" si="1"/>
        <v>68000</v>
      </c>
      <c r="O14" s="35"/>
      <c r="P14" s="35"/>
      <c r="Q14" s="35"/>
    </row>
    <row r="15" spans="1:17" ht="24" customHeight="1">
      <c r="A15" s="39">
        <v>10</v>
      </c>
      <c r="B15" s="26" t="s">
        <v>238</v>
      </c>
      <c r="C15" s="26" t="s">
        <v>317</v>
      </c>
      <c r="D15" s="31" t="s">
        <v>402</v>
      </c>
      <c r="E15" s="40">
        <v>4</v>
      </c>
      <c r="F15" s="40" t="s">
        <v>7</v>
      </c>
      <c r="G15" s="33">
        <v>65</v>
      </c>
      <c r="H15" s="33">
        <v>180</v>
      </c>
      <c r="I15" s="41" t="s">
        <v>170</v>
      </c>
      <c r="J15" s="40">
        <v>88</v>
      </c>
      <c r="K15" s="35" t="s">
        <v>171</v>
      </c>
      <c r="L15" s="36">
        <v>8000</v>
      </c>
      <c r="M15" s="42">
        <f t="shared" si="0"/>
        <v>704000</v>
      </c>
      <c r="N15" s="42">
        <f t="shared" si="1"/>
        <v>32000</v>
      </c>
      <c r="O15" s="35"/>
      <c r="P15" s="35"/>
      <c r="Q15" s="35"/>
    </row>
    <row r="16" spans="1:17" ht="24" customHeight="1">
      <c r="A16" s="39">
        <v>11</v>
      </c>
      <c r="B16" s="26" t="s">
        <v>214</v>
      </c>
      <c r="C16" s="26" t="s">
        <v>317</v>
      </c>
      <c r="D16" s="31" t="s">
        <v>379</v>
      </c>
      <c r="E16" s="40">
        <v>4</v>
      </c>
      <c r="F16" s="40" t="s">
        <v>73</v>
      </c>
      <c r="G16" s="33">
        <v>65</v>
      </c>
      <c r="H16" s="33">
        <v>180</v>
      </c>
      <c r="I16" s="41" t="s">
        <v>170</v>
      </c>
      <c r="J16" s="40">
        <v>164</v>
      </c>
      <c r="K16" s="35" t="s">
        <v>172</v>
      </c>
      <c r="L16" s="36">
        <v>16000</v>
      </c>
      <c r="M16" s="42">
        <f t="shared" si="0"/>
        <v>2624000</v>
      </c>
      <c r="N16" s="42">
        <f t="shared" si="1"/>
        <v>64000</v>
      </c>
      <c r="O16" s="35"/>
      <c r="P16" s="35"/>
      <c r="Q16" s="35"/>
    </row>
    <row r="17" spans="1:17" ht="24" customHeight="1">
      <c r="A17" s="39">
        <v>12</v>
      </c>
      <c r="B17" s="26" t="s">
        <v>216</v>
      </c>
      <c r="C17" s="26" t="s">
        <v>317</v>
      </c>
      <c r="D17" s="31" t="s">
        <v>381</v>
      </c>
      <c r="E17" s="40">
        <v>4</v>
      </c>
      <c r="F17" s="40" t="s">
        <v>7</v>
      </c>
      <c r="G17" s="33">
        <v>65</v>
      </c>
      <c r="H17" s="33">
        <v>180</v>
      </c>
      <c r="I17" s="41" t="s">
        <v>170</v>
      </c>
      <c r="J17" s="40">
        <v>84</v>
      </c>
      <c r="K17" s="35" t="s">
        <v>171</v>
      </c>
      <c r="L17" s="36">
        <v>5000</v>
      </c>
      <c r="M17" s="42">
        <f t="shared" si="0"/>
        <v>420000</v>
      </c>
      <c r="N17" s="42">
        <f t="shared" si="1"/>
        <v>20000</v>
      </c>
      <c r="O17" s="35"/>
      <c r="P17" s="35"/>
      <c r="Q17" s="35"/>
    </row>
    <row r="18" spans="1:17" ht="24" customHeight="1">
      <c r="A18" s="39">
        <v>13</v>
      </c>
      <c r="B18" s="26" t="s">
        <v>217</v>
      </c>
      <c r="C18" s="26" t="s">
        <v>317</v>
      </c>
      <c r="D18" s="31" t="s">
        <v>382</v>
      </c>
      <c r="E18" s="40">
        <v>4</v>
      </c>
      <c r="F18" s="40" t="s">
        <v>7</v>
      </c>
      <c r="G18" s="33">
        <v>65</v>
      </c>
      <c r="H18" s="33">
        <v>180</v>
      </c>
      <c r="I18" s="41" t="s">
        <v>170</v>
      </c>
      <c r="J18" s="40">
        <v>92</v>
      </c>
      <c r="K18" s="35" t="s">
        <v>172</v>
      </c>
      <c r="L18" s="36">
        <v>10000</v>
      </c>
      <c r="M18" s="42">
        <f t="shared" si="0"/>
        <v>920000</v>
      </c>
      <c r="N18" s="42">
        <f t="shared" si="1"/>
        <v>40000</v>
      </c>
      <c r="O18" s="35"/>
      <c r="P18" s="35"/>
      <c r="Q18" s="35"/>
    </row>
    <row r="19" spans="1:17" ht="24" customHeight="1">
      <c r="A19" s="39">
        <v>14</v>
      </c>
      <c r="B19" s="26" t="s">
        <v>220</v>
      </c>
      <c r="C19" s="26" t="s">
        <v>317</v>
      </c>
      <c r="D19" s="31" t="s">
        <v>385</v>
      </c>
      <c r="E19" s="40">
        <v>4</v>
      </c>
      <c r="F19" s="40" t="s">
        <v>7</v>
      </c>
      <c r="G19" s="33">
        <v>65</v>
      </c>
      <c r="H19" s="33">
        <v>180</v>
      </c>
      <c r="I19" s="41" t="s">
        <v>170</v>
      </c>
      <c r="J19" s="40">
        <v>32</v>
      </c>
      <c r="K19" s="35" t="s">
        <v>171</v>
      </c>
      <c r="L19" s="36">
        <v>1000</v>
      </c>
      <c r="M19" s="42">
        <f t="shared" si="0"/>
        <v>32000</v>
      </c>
      <c r="N19" s="42">
        <f t="shared" si="1"/>
        <v>4000</v>
      </c>
      <c r="O19" s="35"/>
      <c r="P19" s="35"/>
      <c r="Q19" s="35"/>
    </row>
    <row r="20" spans="1:17" ht="24" customHeight="1">
      <c r="A20" s="39">
        <v>15</v>
      </c>
      <c r="B20" s="26" t="s">
        <v>221</v>
      </c>
      <c r="C20" s="26" t="s">
        <v>317</v>
      </c>
      <c r="D20" s="31" t="s">
        <v>386</v>
      </c>
      <c r="E20" s="40">
        <v>4</v>
      </c>
      <c r="F20" s="40" t="s">
        <v>7</v>
      </c>
      <c r="G20" s="33">
        <v>65</v>
      </c>
      <c r="H20" s="33">
        <v>180</v>
      </c>
      <c r="I20" s="41" t="s">
        <v>170</v>
      </c>
      <c r="J20" s="40">
        <v>32</v>
      </c>
      <c r="K20" s="35" t="s">
        <v>171</v>
      </c>
      <c r="L20" s="36">
        <v>2000</v>
      </c>
      <c r="M20" s="42">
        <f t="shared" si="0"/>
        <v>64000</v>
      </c>
      <c r="N20" s="42">
        <f t="shared" si="1"/>
        <v>8000</v>
      </c>
      <c r="O20" s="35"/>
      <c r="P20" s="35"/>
      <c r="Q20" s="35"/>
    </row>
    <row r="21" spans="1:17" ht="24" customHeight="1">
      <c r="A21" s="39">
        <v>16</v>
      </c>
      <c r="B21" s="26" t="s">
        <v>222</v>
      </c>
      <c r="C21" s="26" t="s">
        <v>317</v>
      </c>
      <c r="D21" s="31" t="s">
        <v>387</v>
      </c>
      <c r="E21" s="40">
        <v>4</v>
      </c>
      <c r="F21" s="40" t="s">
        <v>7</v>
      </c>
      <c r="G21" s="33">
        <v>65</v>
      </c>
      <c r="H21" s="33">
        <v>180</v>
      </c>
      <c r="I21" s="41" t="s">
        <v>170</v>
      </c>
      <c r="J21" s="40">
        <v>32</v>
      </c>
      <c r="K21" s="35" t="s">
        <v>171</v>
      </c>
      <c r="L21" s="36">
        <v>2000</v>
      </c>
      <c r="M21" s="42">
        <f t="shared" si="0"/>
        <v>64000</v>
      </c>
      <c r="N21" s="42">
        <f t="shared" si="1"/>
        <v>8000</v>
      </c>
      <c r="O21" s="35"/>
      <c r="P21" s="35"/>
      <c r="Q21" s="35"/>
    </row>
    <row r="22" spans="1:17" ht="24" customHeight="1">
      <c r="A22" s="39">
        <v>17</v>
      </c>
      <c r="B22" s="26" t="s">
        <v>223</v>
      </c>
      <c r="C22" s="26" t="s">
        <v>317</v>
      </c>
      <c r="D22" s="31" t="s">
        <v>388</v>
      </c>
      <c r="E22" s="40">
        <v>4</v>
      </c>
      <c r="F22" s="40" t="s">
        <v>7</v>
      </c>
      <c r="G22" s="33">
        <v>65</v>
      </c>
      <c r="H22" s="33">
        <v>180</v>
      </c>
      <c r="I22" s="34" t="s">
        <v>170</v>
      </c>
      <c r="J22" s="40">
        <v>32</v>
      </c>
      <c r="K22" s="35" t="s">
        <v>171</v>
      </c>
      <c r="L22" s="36">
        <v>1000</v>
      </c>
      <c r="M22" s="42">
        <f t="shared" si="0"/>
        <v>32000</v>
      </c>
      <c r="N22" s="42">
        <f t="shared" si="1"/>
        <v>4000</v>
      </c>
      <c r="O22" s="35"/>
      <c r="P22" s="35"/>
      <c r="Q22" s="35"/>
    </row>
    <row r="23" spans="1:17" ht="24" customHeight="1">
      <c r="A23" s="39">
        <v>18</v>
      </c>
      <c r="B23" s="26" t="s">
        <v>224</v>
      </c>
      <c r="C23" s="26" t="s">
        <v>317</v>
      </c>
      <c r="D23" s="31" t="s">
        <v>389</v>
      </c>
      <c r="E23" s="40">
        <v>4</v>
      </c>
      <c r="F23" s="40" t="s">
        <v>7</v>
      </c>
      <c r="G23" s="33">
        <v>65</v>
      </c>
      <c r="H23" s="33">
        <v>180</v>
      </c>
      <c r="I23" s="34" t="s">
        <v>170</v>
      </c>
      <c r="J23" s="40">
        <v>32</v>
      </c>
      <c r="K23" s="35" t="s">
        <v>171</v>
      </c>
      <c r="L23" s="36">
        <v>1000</v>
      </c>
      <c r="M23" s="42">
        <f t="shared" si="0"/>
        <v>32000</v>
      </c>
      <c r="N23" s="42">
        <f t="shared" si="1"/>
        <v>4000</v>
      </c>
      <c r="O23" s="35"/>
      <c r="P23" s="35"/>
      <c r="Q23" s="35"/>
    </row>
    <row r="24" spans="1:17" ht="24" customHeight="1">
      <c r="A24" s="39">
        <v>19</v>
      </c>
      <c r="B24" s="26" t="s">
        <v>225</v>
      </c>
      <c r="C24" s="26" t="s">
        <v>317</v>
      </c>
      <c r="D24" s="31" t="s">
        <v>390</v>
      </c>
      <c r="E24" s="40">
        <v>4</v>
      </c>
      <c r="F24" s="40" t="s">
        <v>7</v>
      </c>
      <c r="G24" s="33">
        <v>65</v>
      </c>
      <c r="H24" s="33">
        <v>180</v>
      </c>
      <c r="I24" s="41" t="s">
        <v>170</v>
      </c>
      <c r="J24" s="40">
        <v>32</v>
      </c>
      <c r="K24" s="35" t="s">
        <v>171</v>
      </c>
      <c r="L24" s="36">
        <v>2000</v>
      </c>
      <c r="M24" s="42">
        <f t="shared" si="0"/>
        <v>64000</v>
      </c>
      <c r="N24" s="42">
        <f t="shared" si="1"/>
        <v>8000</v>
      </c>
      <c r="O24" s="35"/>
      <c r="P24" s="35"/>
      <c r="Q24" s="35"/>
    </row>
    <row r="25" spans="1:17" ht="24" customHeight="1">
      <c r="A25" s="39">
        <v>20</v>
      </c>
      <c r="B25" s="26" t="s">
        <v>226</v>
      </c>
      <c r="C25" s="26" t="s">
        <v>317</v>
      </c>
      <c r="D25" s="31" t="s">
        <v>391</v>
      </c>
      <c r="E25" s="40">
        <v>4</v>
      </c>
      <c r="F25" s="40" t="s">
        <v>7</v>
      </c>
      <c r="G25" s="33">
        <v>65</v>
      </c>
      <c r="H25" s="33">
        <v>180</v>
      </c>
      <c r="I25" s="34" t="s">
        <v>170</v>
      </c>
      <c r="J25" s="40">
        <v>32</v>
      </c>
      <c r="K25" s="35" t="s">
        <v>171</v>
      </c>
      <c r="L25" s="36">
        <v>1000</v>
      </c>
      <c r="M25" s="42">
        <f t="shared" si="0"/>
        <v>32000</v>
      </c>
      <c r="N25" s="42">
        <f t="shared" si="1"/>
        <v>4000</v>
      </c>
      <c r="O25" s="35"/>
      <c r="P25" s="35"/>
      <c r="Q25" s="35"/>
    </row>
    <row r="26" spans="1:17" ht="24" customHeight="1">
      <c r="A26" s="39">
        <v>21</v>
      </c>
      <c r="B26" s="26" t="s">
        <v>227</v>
      </c>
      <c r="C26" s="26" t="s">
        <v>317</v>
      </c>
      <c r="D26" s="31" t="s">
        <v>392</v>
      </c>
      <c r="E26" s="40">
        <v>4</v>
      </c>
      <c r="F26" s="40" t="s">
        <v>7</v>
      </c>
      <c r="G26" s="33">
        <v>65</v>
      </c>
      <c r="H26" s="33">
        <v>180</v>
      </c>
      <c r="I26" s="34" t="s">
        <v>170</v>
      </c>
      <c r="J26" s="40">
        <v>32</v>
      </c>
      <c r="K26" s="35" t="s">
        <v>171</v>
      </c>
      <c r="L26" s="36">
        <v>1000</v>
      </c>
      <c r="M26" s="42">
        <f t="shared" si="0"/>
        <v>32000</v>
      </c>
      <c r="N26" s="42">
        <f t="shared" si="1"/>
        <v>4000</v>
      </c>
      <c r="O26" s="35"/>
      <c r="P26" s="35"/>
      <c r="Q26" s="35"/>
    </row>
    <row r="27" spans="1:17" ht="24" customHeight="1">
      <c r="A27" s="39">
        <v>22</v>
      </c>
      <c r="B27" s="26" t="s">
        <v>228</v>
      </c>
      <c r="C27" s="26" t="s">
        <v>317</v>
      </c>
      <c r="D27" s="31" t="s">
        <v>393</v>
      </c>
      <c r="E27" s="40">
        <v>4</v>
      </c>
      <c r="F27" s="40" t="s">
        <v>7</v>
      </c>
      <c r="G27" s="33">
        <v>65</v>
      </c>
      <c r="H27" s="33">
        <v>180</v>
      </c>
      <c r="I27" s="34" t="s">
        <v>170</v>
      </c>
      <c r="J27" s="40">
        <v>32</v>
      </c>
      <c r="K27" s="35" t="s">
        <v>171</v>
      </c>
      <c r="L27" s="36">
        <v>2000</v>
      </c>
      <c r="M27" s="42">
        <f t="shared" si="0"/>
        <v>64000</v>
      </c>
      <c r="N27" s="42">
        <f t="shared" si="1"/>
        <v>8000</v>
      </c>
      <c r="O27" s="35"/>
      <c r="P27" s="35"/>
      <c r="Q27" s="35"/>
    </row>
    <row r="28" spans="1:17" ht="24" customHeight="1">
      <c r="A28" s="39">
        <v>23</v>
      </c>
      <c r="B28" s="26" t="s">
        <v>229</v>
      </c>
      <c r="C28" s="26" t="s">
        <v>317</v>
      </c>
      <c r="D28" s="31" t="s">
        <v>394</v>
      </c>
      <c r="E28" s="40">
        <v>4</v>
      </c>
      <c r="F28" s="40" t="s">
        <v>73</v>
      </c>
      <c r="G28" s="33">
        <v>65</v>
      </c>
      <c r="H28" s="33">
        <v>180</v>
      </c>
      <c r="I28" s="34" t="s">
        <v>170</v>
      </c>
      <c r="J28" s="40">
        <v>32</v>
      </c>
      <c r="K28" s="35" t="s">
        <v>171</v>
      </c>
      <c r="L28" s="36">
        <v>2000</v>
      </c>
      <c r="M28" s="42">
        <f t="shared" si="0"/>
        <v>64000</v>
      </c>
      <c r="N28" s="42">
        <f t="shared" si="1"/>
        <v>8000</v>
      </c>
      <c r="O28" s="35"/>
      <c r="P28" s="35"/>
      <c r="Q28" s="35"/>
    </row>
    <row r="29" spans="1:17" ht="24" customHeight="1">
      <c r="A29" s="39">
        <v>24</v>
      </c>
      <c r="B29" s="26" t="s">
        <v>232</v>
      </c>
      <c r="C29" s="26" t="s">
        <v>317</v>
      </c>
      <c r="D29" s="31" t="s">
        <v>396</v>
      </c>
      <c r="E29" s="40">
        <v>4</v>
      </c>
      <c r="F29" s="40" t="s">
        <v>7</v>
      </c>
      <c r="G29" s="33">
        <v>65</v>
      </c>
      <c r="H29" s="33">
        <v>180</v>
      </c>
      <c r="I29" s="41" t="s">
        <v>170</v>
      </c>
      <c r="J29" s="40">
        <v>80</v>
      </c>
      <c r="K29" s="35" t="s">
        <v>171</v>
      </c>
      <c r="L29" s="36">
        <v>4000</v>
      </c>
      <c r="M29" s="42">
        <f t="shared" si="0"/>
        <v>320000</v>
      </c>
      <c r="N29" s="42">
        <f t="shared" si="1"/>
        <v>16000</v>
      </c>
      <c r="O29" s="35"/>
      <c r="P29" s="35"/>
      <c r="Q29" s="35"/>
    </row>
    <row r="30" spans="1:17" ht="24" customHeight="1">
      <c r="A30" s="39">
        <v>25</v>
      </c>
      <c r="B30" s="26" t="s">
        <v>233</v>
      </c>
      <c r="C30" s="26" t="s">
        <v>317</v>
      </c>
      <c r="D30" s="31" t="s">
        <v>397</v>
      </c>
      <c r="E30" s="40">
        <v>4</v>
      </c>
      <c r="F30" s="40" t="s">
        <v>73</v>
      </c>
      <c r="G30" s="33">
        <v>65</v>
      </c>
      <c r="H30" s="33">
        <v>180</v>
      </c>
      <c r="I30" s="41" t="s">
        <v>170</v>
      </c>
      <c r="J30" s="40">
        <v>40</v>
      </c>
      <c r="K30" s="35" t="s">
        <v>171</v>
      </c>
      <c r="L30" s="36">
        <v>4000</v>
      </c>
      <c r="M30" s="42">
        <f t="shared" si="0"/>
        <v>160000</v>
      </c>
      <c r="N30" s="42">
        <f t="shared" si="1"/>
        <v>16000</v>
      </c>
      <c r="O30" s="35"/>
      <c r="P30" s="35"/>
      <c r="Q30" s="35"/>
    </row>
    <row r="31" spans="1:17" ht="24" customHeight="1">
      <c r="A31" s="39">
        <v>26</v>
      </c>
      <c r="B31" s="26" t="s">
        <v>237</v>
      </c>
      <c r="C31" s="26" t="s">
        <v>317</v>
      </c>
      <c r="D31" s="31" t="s">
        <v>401</v>
      </c>
      <c r="E31" s="40">
        <v>4</v>
      </c>
      <c r="F31" s="40" t="s">
        <v>7</v>
      </c>
      <c r="G31" s="33">
        <v>65</v>
      </c>
      <c r="H31" s="33">
        <v>180</v>
      </c>
      <c r="I31" s="41" t="s">
        <v>170</v>
      </c>
      <c r="J31" s="40">
        <v>48</v>
      </c>
      <c r="K31" s="35" t="s">
        <v>171</v>
      </c>
      <c r="L31" s="36">
        <v>9000</v>
      </c>
      <c r="M31" s="42">
        <f t="shared" si="0"/>
        <v>432000</v>
      </c>
      <c r="N31" s="42">
        <f t="shared" si="1"/>
        <v>36000</v>
      </c>
      <c r="O31" s="35"/>
      <c r="P31" s="35"/>
      <c r="Q31" s="35"/>
    </row>
    <row r="32" spans="1:17" ht="24" customHeight="1">
      <c r="A32" s="39">
        <v>27</v>
      </c>
      <c r="B32" s="26" t="s">
        <v>256</v>
      </c>
      <c r="C32" s="26" t="s">
        <v>317</v>
      </c>
      <c r="D32" s="31" t="s">
        <v>330</v>
      </c>
      <c r="E32" s="40">
        <v>4</v>
      </c>
      <c r="F32" s="40" t="s">
        <v>7</v>
      </c>
      <c r="G32" s="33">
        <v>65</v>
      </c>
      <c r="H32" s="33">
        <v>180</v>
      </c>
      <c r="I32" s="41" t="s">
        <v>170</v>
      </c>
      <c r="J32" s="40">
        <v>108</v>
      </c>
      <c r="K32" s="35" t="s">
        <v>172</v>
      </c>
      <c r="L32" s="36">
        <v>6000</v>
      </c>
      <c r="M32" s="42">
        <f t="shared" si="0"/>
        <v>648000</v>
      </c>
      <c r="N32" s="42">
        <f t="shared" si="1"/>
        <v>24000</v>
      </c>
      <c r="O32" s="35"/>
      <c r="P32" s="35"/>
      <c r="Q32" s="35"/>
    </row>
    <row r="33" spans="1:17" ht="24" customHeight="1">
      <c r="A33" s="39">
        <v>28</v>
      </c>
      <c r="B33" s="26" t="s">
        <v>262</v>
      </c>
      <c r="C33" s="26" t="s">
        <v>317</v>
      </c>
      <c r="D33" s="31" t="s">
        <v>352</v>
      </c>
      <c r="E33" s="40">
        <v>4</v>
      </c>
      <c r="F33" s="40" t="s">
        <v>7</v>
      </c>
      <c r="G33" s="33">
        <v>65</v>
      </c>
      <c r="H33" s="33">
        <v>180</v>
      </c>
      <c r="I33" s="41" t="s">
        <v>170</v>
      </c>
      <c r="J33" s="40">
        <v>48</v>
      </c>
      <c r="K33" s="35" t="s">
        <v>171</v>
      </c>
      <c r="L33" s="36">
        <v>14000</v>
      </c>
      <c r="M33" s="42">
        <f t="shared" si="0"/>
        <v>672000</v>
      </c>
      <c r="N33" s="42">
        <f t="shared" si="1"/>
        <v>56000</v>
      </c>
      <c r="O33" s="35"/>
      <c r="P33" s="35"/>
      <c r="Q33" s="35"/>
    </row>
    <row r="34" spans="1:17" ht="24" customHeight="1">
      <c r="A34" s="39">
        <v>29</v>
      </c>
      <c r="B34" s="26" t="s">
        <v>263</v>
      </c>
      <c r="C34" s="26" t="s">
        <v>317</v>
      </c>
      <c r="D34" s="31" t="s">
        <v>353</v>
      </c>
      <c r="E34" s="40">
        <v>4</v>
      </c>
      <c r="F34" s="40" t="s">
        <v>7</v>
      </c>
      <c r="G34" s="33">
        <v>65</v>
      </c>
      <c r="H34" s="33">
        <v>180</v>
      </c>
      <c r="I34" s="41" t="s">
        <v>170</v>
      </c>
      <c r="J34" s="40">
        <v>32</v>
      </c>
      <c r="K34" s="35" t="s">
        <v>171</v>
      </c>
      <c r="L34" s="36">
        <v>13000</v>
      </c>
      <c r="M34" s="42">
        <f t="shared" si="0"/>
        <v>416000</v>
      </c>
      <c r="N34" s="42">
        <f t="shared" si="1"/>
        <v>52000</v>
      </c>
      <c r="O34" s="35"/>
      <c r="P34" s="35"/>
      <c r="Q34" s="35"/>
    </row>
    <row r="35" spans="1:17" ht="24" customHeight="1">
      <c r="A35" s="39">
        <v>30</v>
      </c>
      <c r="B35" s="26" t="s">
        <v>274</v>
      </c>
      <c r="C35" s="26" t="s">
        <v>317</v>
      </c>
      <c r="D35" s="31" t="s">
        <v>362</v>
      </c>
      <c r="E35" s="40">
        <v>4</v>
      </c>
      <c r="F35" s="40" t="s">
        <v>7</v>
      </c>
      <c r="G35" s="33">
        <v>65</v>
      </c>
      <c r="H35" s="33">
        <v>180</v>
      </c>
      <c r="I35" s="34" t="s">
        <v>170</v>
      </c>
      <c r="J35" s="40">
        <v>72</v>
      </c>
      <c r="K35" s="35" t="s">
        <v>171</v>
      </c>
      <c r="L35" s="36">
        <v>7000</v>
      </c>
      <c r="M35" s="42">
        <f t="shared" si="0"/>
        <v>504000</v>
      </c>
      <c r="N35" s="42">
        <f t="shared" si="1"/>
        <v>28000</v>
      </c>
      <c r="O35" s="35"/>
      <c r="P35" s="35"/>
      <c r="Q35" s="35"/>
    </row>
    <row r="36" spans="1:17" ht="24" customHeight="1">
      <c r="A36" s="39">
        <v>31</v>
      </c>
      <c r="B36" s="26" t="s">
        <v>292</v>
      </c>
      <c r="C36" s="26" t="s">
        <v>317</v>
      </c>
      <c r="D36" s="31" t="s">
        <v>421</v>
      </c>
      <c r="E36" s="40">
        <v>4</v>
      </c>
      <c r="F36" s="40" t="s">
        <v>7</v>
      </c>
      <c r="G36" s="33">
        <v>65</v>
      </c>
      <c r="H36" s="33">
        <v>180</v>
      </c>
      <c r="I36" s="34" t="s">
        <v>170</v>
      </c>
      <c r="J36" s="40">
        <v>72</v>
      </c>
      <c r="K36" s="35" t="s">
        <v>171</v>
      </c>
      <c r="L36" s="36">
        <v>17000</v>
      </c>
      <c r="M36" s="42">
        <f t="shared" si="0"/>
        <v>1224000</v>
      </c>
      <c r="N36" s="42">
        <f t="shared" si="1"/>
        <v>68000</v>
      </c>
      <c r="O36" s="35"/>
      <c r="P36" s="35"/>
      <c r="Q36" s="35"/>
    </row>
    <row r="37" spans="1:17" ht="24" customHeight="1">
      <c r="A37" s="39">
        <v>32</v>
      </c>
      <c r="B37" s="26" t="s">
        <v>284</v>
      </c>
      <c r="C37" s="26" t="s">
        <v>317</v>
      </c>
      <c r="D37" s="31" t="s">
        <v>413</v>
      </c>
      <c r="E37" s="40">
        <v>4</v>
      </c>
      <c r="F37" s="40" t="s">
        <v>7</v>
      </c>
      <c r="G37" s="33">
        <v>65</v>
      </c>
      <c r="H37" s="33">
        <v>180</v>
      </c>
      <c r="I37" s="41" t="s">
        <v>170</v>
      </c>
      <c r="J37" s="40">
        <v>56</v>
      </c>
      <c r="K37" s="35" t="s">
        <v>171</v>
      </c>
      <c r="L37" s="36">
        <v>18000</v>
      </c>
      <c r="M37" s="42">
        <f t="shared" si="0"/>
        <v>1008000</v>
      </c>
      <c r="N37" s="42">
        <f t="shared" si="1"/>
        <v>72000</v>
      </c>
      <c r="O37" s="35"/>
      <c r="P37" s="35"/>
      <c r="Q37" s="35"/>
    </row>
    <row r="38" spans="1:17" ht="24" customHeight="1">
      <c r="A38" s="39">
        <v>33</v>
      </c>
      <c r="B38" s="26" t="s">
        <v>240</v>
      </c>
      <c r="C38" s="26" t="s">
        <v>317</v>
      </c>
      <c r="D38" s="31" t="s">
        <v>436</v>
      </c>
      <c r="E38" s="40">
        <v>4</v>
      </c>
      <c r="F38" s="40" t="s">
        <v>7</v>
      </c>
      <c r="G38" s="33">
        <v>65</v>
      </c>
      <c r="H38" s="33">
        <v>180</v>
      </c>
      <c r="I38" s="34" t="s">
        <v>170</v>
      </c>
      <c r="J38" s="40">
        <v>72</v>
      </c>
      <c r="K38" s="35" t="s">
        <v>171</v>
      </c>
      <c r="L38" s="36">
        <v>9000</v>
      </c>
      <c r="M38" s="42">
        <f t="shared" si="0"/>
        <v>648000</v>
      </c>
      <c r="N38" s="42">
        <f t="shared" si="1"/>
        <v>36000</v>
      </c>
      <c r="O38" s="35"/>
      <c r="P38" s="35"/>
      <c r="Q38" s="35"/>
    </row>
    <row r="39" spans="1:17" ht="24" customHeight="1">
      <c r="A39" s="39">
        <v>34</v>
      </c>
      <c r="B39" s="28" t="s">
        <v>293</v>
      </c>
      <c r="C39" s="26" t="s">
        <v>317</v>
      </c>
      <c r="D39" s="43" t="s">
        <v>422</v>
      </c>
      <c r="E39" s="44">
        <v>4</v>
      </c>
      <c r="F39" s="44" t="s">
        <v>7</v>
      </c>
      <c r="G39" s="33">
        <v>65</v>
      </c>
      <c r="H39" s="33">
        <v>180</v>
      </c>
      <c r="I39" s="34" t="s">
        <v>170</v>
      </c>
      <c r="J39" s="44">
        <v>196</v>
      </c>
      <c r="K39" s="35" t="s">
        <v>172</v>
      </c>
      <c r="L39" s="36">
        <v>5000</v>
      </c>
      <c r="M39" s="42">
        <f t="shared" si="0"/>
        <v>980000</v>
      </c>
      <c r="N39" s="42">
        <f t="shared" si="1"/>
        <v>20000</v>
      </c>
      <c r="O39" s="35"/>
      <c r="P39" s="35"/>
      <c r="Q39" s="35"/>
    </row>
    <row r="40" spans="1:17" ht="24" customHeight="1">
      <c r="A40" s="39">
        <v>35</v>
      </c>
      <c r="B40" s="28" t="s">
        <v>294</v>
      </c>
      <c r="C40" s="26" t="s">
        <v>317</v>
      </c>
      <c r="D40" s="43" t="s">
        <v>423</v>
      </c>
      <c r="E40" s="44">
        <v>4</v>
      </c>
      <c r="F40" s="44" t="s">
        <v>7</v>
      </c>
      <c r="G40" s="33">
        <v>65</v>
      </c>
      <c r="H40" s="33">
        <v>180</v>
      </c>
      <c r="I40" s="41" t="s">
        <v>170</v>
      </c>
      <c r="J40" s="44">
        <v>196</v>
      </c>
      <c r="K40" s="35" t="s">
        <v>172</v>
      </c>
      <c r="L40" s="36">
        <v>5000</v>
      </c>
      <c r="M40" s="42">
        <f t="shared" si="0"/>
        <v>980000</v>
      </c>
      <c r="N40" s="42">
        <f t="shared" si="1"/>
        <v>20000</v>
      </c>
      <c r="O40" s="35"/>
      <c r="P40" s="35"/>
      <c r="Q40" s="35"/>
    </row>
    <row r="41" spans="1:17" ht="24" customHeight="1">
      <c r="A41" s="39">
        <v>36</v>
      </c>
      <c r="B41" s="28" t="s">
        <v>295</v>
      </c>
      <c r="C41" s="26" t="s">
        <v>317</v>
      </c>
      <c r="D41" s="43" t="s">
        <v>424</v>
      </c>
      <c r="E41" s="44">
        <v>4</v>
      </c>
      <c r="F41" s="44" t="s">
        <v>7</v>
      </c>
      <c r="G41" s="33">
        <v>65</v>
      </c>
      <c r="H41" s="33">
        <v>180</v>
      </c>
      <c r="I41" s="41" t="s">
        <v>170</v>
      </c>
      <c r="J41" s="44">
        <v>80</v>
      </c>
      <c r="K41" s="35" t="s">
        <v>171</v>
      </c>
      <c r="L41" s="36">
        <v>5000</v>
      </c>
      <c r="M41" s="42">
        <f t="shared" si="0"/>
        <v>400000</v>
      </c>
      <c r="N41" s="42">
        <f t="shared" si="1"/>
        <v>20000</v>
      </c>
      <c r="O41" s="35"/>
      <c r="P41" s="35"/>
      <c r="Q41" s="35"/>
    </row>
    <row r="42" spans="1:17" ht="24" customHeight="1">
      <c r="A42" s="39">
        <v>37</v>
      </c>
      <c r="B42" s="28" t="s">
        <v>296</v>
      </c>
      <c r="C42" s="26" t="s">
        <v>317</v>
      </c>
      <c r="D42" s="43" t="s">
        <v>425</v>
      </c>
      <c r="E42" s="44">
        <v>4</v>
      </c>
      <c r="F42" s="44" t="s">
        <v>7</v>
      </c>
      <c r="G42" s="33">
        <v>65</v>
      </c>
      <c r="H42" s="33">
        <v>180</v>
      </c>
      <c r="I42" s="41" t="s">
        <v>170</v>
      </c>
      <c r="J42" s="44">
        <v>100</v>
      </c>
      <c r="K42" s="35" t="s">
        <v>172</v>
      </c>
      <c r="L42" s="36">
        <v>5000</v>
      </c>
      <c r="M42" s="42">
        <f t="shared" si="0"/>
        <v>500000</v>
      </c>
      <c r="N42" s="42">
        <f t="shared" si="1"/>
        <v>20000</v>
      </c>
      <c r="O42" s="35"/>
      <c r="P42" s="35"/>
      <c r="Q42" s="35"/>
    </row>
    <row r="43" spans="1:17" ht="24" customHeight="1">
      <c r="A43" s="39">
        <v>38</v>
      </c>
      <c r="B43" s="26" t="s">
        <v>288</v>
      </c>
      <c r="C43" s="26" t="s">
        <v>317</v>
      </c>
      <c r="D43" s="31" t="s">
        <v>417</v>
      </c>
      <c r="E43" s="40">
        <v>4</v>
      </c>
      <c r="F43" s="40" t="s">
        <v>7</v>
      </c>
      <c r="G43" s="33">
        <v>65</v>
      </c>
      <c r="H43" s="33">
        <v>180</v>
      </c>
      <c r="I43" s="34" t="s">
        <v>170</v>
      </c>
      <c r="J43" s="40">
        <v>64</v>
      </c>
      <c r="K43" s="35" t="s">
        <v>171</v>
      </c>
      <c r="L43" s="36">
        <v>18000</v>
      </c>
      <c r="M43" s="42">
        <f t="shared" si="0"/>
        <v>1152000</v>
      </c>
      <c r="N43" s="42">
        <f t="shared" si="1"/>
        <v>72000</v>
      </c>
      <c r="O43" s="35"/>
      <c r="P43" s="35"/>
      <c r="Q43" s="35"/>
    </row>
    <row r="44" spans="1:17" ht="24" customHeight="1">
      <c r="A44" s="39">
        <v>39</v>
      </c>
      <c r="B44" s="26" t="s">
        <v>230</v>
      </c>
      <c r="C44" s="26" t="s">
        <v>317</v>
      </c>
      <c r="D44" s="31" t="s">
        <v>434</v>
      </c>
      <c r="E44" s="40">
        <v>4</v>
      </c>
      <c r="F44" s="40" t="s">
        <v>73</v>
      </c>
      <c r="G44" s="33">
        <v>65</v>
      </c>
      <c r="H44" s="33">
        <v>180</v>
      </c>
      <c r="I44" s="41" t="s">
        <v>170</v>
      </c>
      <c r="J44" s="40">
        <v>68</v>
      </c>
      <c r="K44" s="35" t="s">
        <v>171</v>
      </c>
      <c r="L44" s="36">
        <v>1000</v>
      </c>
      <c r="M44" s="42">
        <f t="shared" si="0"/>
        <v>68000</v>
      </c>
      <c r="N44" s="42">
        <f t="shared" si="1"/>
        <v>4000</v>
      </c>
      <c r="O44" s="35"/>
      <c r="P44" s="35"/>
      <c r="Q44" s="35"/>
    </row>
    <row r="45" spans="1:17" ht="24" customHeight="1">
      <c r="A45" s="39">
        <v>40</v>
      </c>
      <c r="B45" s="26" t="s">
        <v>300</v>
      </c>
      <c r="C45" s="26" t="s">
        <v>317</v>
      </c>
      <c r="D45" s="31" t="s">
        <v>429</v>
      </c>
      <c r="E45" s="40">
        <v>4</v>
      </c>
      <c r="F45" s="40" t="s">
        <v>7</v>
      </c>
      <c r="G45" s="33">
        <v>65</v>
      </c>
      <c r="H45" s="33">
        <v>180</v>
      </c>
      <c r="I45" s="41" t="s">
        <v>170</v>
      </c>
      <c r="J45" s="40">
        <v>88</v>
      </c>
      <c r="K45" s="35" t="s">
        <v>171</v>
      </c>
      <c r="L45" s="36">
        <v>17000</v>
      </c>
      <c r="M45" s="42">
        <f t="shared" si="0"/>
        <v>1496000</v>
      </c>
      <c r="N45" s="42">
        <f t="shared" si="1"/>
        <v>68000</v>
      </c>
      <c r="O45" s="35"/>
      <c r="P45" s="35"/>
      <c r="Q45" s="35"/>
    </row>
    <row r="46" spans="1:17" ht="24" customHeight="1">
      <c r="A46" s="39">
        <v>41</v>
      </c>
      <c r="B46" s="26" t="s">
        <v>297</v>
      </c>
      <c r="C46" s="26" t="s">
        <v>317</v>
      </c>
      <c r="D46" s="31" t="s">
        <v>426</v>
      </c>
      <c r="E46" s="40">
        <v>4</v>
      </c>
      <c r="F46" s="40" t="s">
        <v>7</v>
      </c>
      <c r="G46" s="33">
        <v>65</v>
      </c>
      <c r="H46" s="33">
        <v>180</v>
      </c>
      <c r="I46" s="41" t="s">
        <v>170</v>
      </c>
      <c r="J46" s="40">
        <v>108</v>
      </c>
      <c r="K46" s="35" t="s">
        <v>172</v>
      </c>
      <c r="L46" s="36">
        <v>2000</v>
      </c>
      <c r="M46" s="42">
        <f t="shared" si="0"/>
        <v>216000</v>
      </c>
      <c r="N46" s="42">
        <f t="shared" si="1"/>
        <v>8000</v>
      </c>
      <c r="O46" s="35"/>
      <c r="P46" s="35"/>
      <c r="Q46" s="35"/>
    </row>
    <row r="47" spans="1:17" ht="24" customHeight="1">
      <c r="A47" s="39">
        <v>42</v>
      </c>
      <c r="B47" s="26" t="s">
        <v>298</v>
      </c>
      <c r="C47" s="26" t="s">
        <v>317</v>
      </c>
      <c r="D47" s="31" t="s">
        <v>427</v>
      </c>
      <c r="E47" s="40">
        <v>4</v>
      </c>
      <c r="F47" s="40" t="s">
        <v>7</v>
      </c>
      <c r="G47" s="33">
        <v>65</v>
      </c>
      <c r="H47" s="33">
        <v>180</v>
      </c>
      <c r="I47" s="41" t="s">
        <v>170</v>
      </c>
      <c r="J47" s="40">
        <v>44</v>
      </c>
      <c r="K47" s="35" t="s">
        <v>171</v>
      </c>
      <c r="L47" s="36">
        <v>1000</v>
      </c>
      <c r="M47" s="42">
        <f t="shared" si="0"/>
        <v>44000</v>
      </c>
      <c r="N47" s="42">
        <f t="shared" si="1"/>
        <v>4000</v>
      </c>
      <c r="O47" s="35"/>
      <c r="P47" s="35"/>
      <c r="Q47" s="35"/>
    </row>
    <row r="48" spans="1:17" ht="24" customHeight="1">
      <c r="A48" s="39">
        <v>43</v>
      </c>
      <c r="B48" s="26" t="s">
        <v>286</v>
      </c>
      <c r="C48" s="26" t="s">
        <v>317</v>
      </c>
      <c r="D48" s="31" t="s">
        <v>415</v>
      </c>
      <c r="E48" s="40">
        <v>4</v>
      </c>
      <c r="F48" s="40" t="s">
        <v>7</v>
      </c>
      <c r="G48" s="33">
        <v>65</v>
      </c>
      <c r="H48" s="33">
        <v>180</v>
      </c>
      <c r="I48" s="41" t="s">
        <v>170</v>
      </c>
      <c r="J48" s="40">
        <v>44</v>
      </c>
      <c r="K48" s="35" t="s">
        <v>171</v>
      </c>
      <c r="L48" s="36">
        <v>4000</v>
      </c>
      <c r="M48" s="42">
        <f t="shared" si="0"/>
        <v>176000</v>
      </c>
      <c r="N48" s="42">
        <f t="shared" si="1"/>
        <v>16000</v>
      </c>
      <c r="O48" s="35"/>
      <c r="P48" s="35"/>
      <c r="Q48" s="35"/>
    </row>
    <row r="49" spans="1:17" ht="26.25" customHeight="1">
      <c r="A49" s="21"/>
      <c r="B49" s="35"/>
      <c r="C49" s="35"/>
      <c r="D49" s="20"/>
      <c r="E49" s="20"/>
      <c r="F49" s="20"/>
      <c r="G49" s="20"/>
      <c r="H49" s="20"/>
      <c r="I49" s="20"/>
      <c r="J49" s="20"/>
      <c r="K49" s="20"/>
      <c r="L49" s="38">
        <f>SUM(L6:L48)</f>
        <v>315000</v>
      </c>
      <c r="M49" s="20"/>
      <c r="N49" s="20"/>
      <c r="O49" s="20"/>
      <c r="P49" s="20"/>
      <c r="Q49" s="20"/>
    </row>
  </sheetData>
  <sortState xmlns:xlrd2="http://schemas.microsoft.com/office/spreadsheetml/2017/richdata2" ref="A6:Q48">
    <sortCondition ref="D6:D48"/>
  </sortState>
  <mergeCells count="12">
    <mergeCell ref="J2:J4"/>
    <mergeCell ref="K2:K4"/>
    <mergeCell ref="L2:L4"/>
    <mergeCell ref="M2:N3"/>
    <mergeCell ref="O2:Q3"/>
    <mergeCell ref="I2:I4"/>
    <mergeCell ref="G3:H3"/>
    <mergeCell ref="A2:A4"/>
    <mergeCell ref="B2:B4"/>
    <mergeCell ref="D2:D4"/>
    <mergeCell ref="E2:F3"/>
    <mergeCell ref="G2:H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Q23"/>
  <sheetViews>
    <sheetView workbookViewId="0">
      <selection sqref="A1:B4"/>
    </sheetView>
  </sheetViews>
  <sheetFormatPr defaultColWidth="8" defaultRowHeight="12.75"/>
  <cols>
    <col min="1" max="1" width="3.28515625" style="61" bestFit="1" customWidth="1"/>
    <col min="2" max="2" width="28" style="61" customWidth="1"/>
    <col min="3" max="3" width="15.28515625" style="62" customWidth="1"/>
    <col min="4" max="5" width="6.7109375" style="61" customWidth="1"/>
    <col min="6" max="6" width="5.42578125" style="61" customWidth="1"/>
    <col min="7" max="7" width="5.85546875" style="61" customWidth="1"/>
    <col min="8" max="8" width="7.42578125" style="61" customWidth="1"/>
    <col min="9" max="10" width="5.28515625" style="61" customWidth="1"/>
    <col min="11" max="11" width="7.7109375" style="63" customWidth="1"/>
    <col min="12" max="12" width="8.5703125" style="61" bestFit="1" customWidth="1"/>
    <col min="13" max="13" width="7.7109375" style="61" bestFit="1" customWidth="1"/>
    <col min="14" max="14" width="9.140625" style="64" customWidth="1"/>
    <col min="15" max="15" width="8.42578125" style="64" customWidth="1"/>
    <col min="16" max="16" width="9.28515625" style="64" customWidth="1"/>
    <col min="17" max="17" width="10.42578125" style="79" hidden="1" customWidth="1"/>
    <col min="18" max="16384" width="8" style="61"/>
  </cols>
  <sheetData>
    <row r="1" spans="1:17" s="85" customFormat="1" ht="20.25" customHeight="1">
      <c r="A1" s="133" t="s">
        <v>537</v>
      </c>
      <c r="B1" s="133"/>
      <c r="C1" s="130" t="s">
        <v>444</v>
      </c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</row>
    <row r="2" spans="1:17" s="85" customFormat="1" ht="20.25" customHeight="1">
      <c r="A2" s="133"/>
      <c r="B2" s="133"/>
      <c r="C2" s="131" t="s">
        <v>533</v>
      </c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</row>
    <row r="3" spans="1:17" s="85" customFormat="1" ht="20.25" customHeight="1">
      <c r="A3" s="133"/>
      <c r="B3" s="133"/>
      <c r="C3" s="131" t="s">
        <v>522</v>
      </c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</row>
    <row r="4" spans="1:17" s="86" customFormat="1" ht="20.25" customHeight="1">
      <c r="A4" s="133"/>
      <c r="B4" s="133"/>
      <c r="C4" s="132" t="s">
        <v>442</v>
      </c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</row>
    <row r="5" spans="1:17" ht="13.5" thickBot="1"/>
    <row r="6" spans="1:17" s="65" customFormat="1" ht="13.5" customHeight="1" thickTop="1">
      <c r="A6" s="122" t="s">
        <v>140</v>
      </c>
      <c r="B6" s="124" t="s">
        <v>141</v>
      </c>
      <c r="C6" s="124" t="s">
        <v>142</v>
      </c>
      <c r="D6" s="114" t="s">
        <v>143</v>
      </c>
      <c r="E6" s="114"/>
      <c r="F6" s="114" t="s">
        <v>144</v>
      </c>
      <c r="G6" s="114"/>
      <c r="H6" s="114" t="s">
        <v>145</v>
      </c>
      <c r="I6" s="114" t="s">
        <v>146</v>
      </c>
      <c r="J6" s="114" t="s">
        <v>147</v>
      </c>
      <c r="K6" s="114" t="s">
        <v>148</v>
      </c>
      <c r="L6" s="114" t="s">
        <v>149</v>
      </c>
      <c r="M6" s="114"/>
      <c r="N6" s="114" t="s">
        <v>150</v>
      </c>
      <c r="O6" s="118"/>
      <c r="P6" s="119"/>
      <c r="Q6" s="126" t="s">
        <v>441</v>
      </c>
    </row>
    <row r="7" spans="1:17" ht="23.25" customHeight="1">
      <c r="A7" s="123"/>
      <c r="B7" s="125"/>
      <c r="C7" s="125"/>
      <c r="D7" s="115"/>
      <c r="E7" s="115"/>
      <c r="F7" s="115" t="s">
        <v>151</v>
      </c>
      <c r="G7" s="115"/>
      <c r="H7" s="115"/>
      <c r="I7" s="115"/>
      <c r="J7" s="115"/>
      <c r="K7" s="115"/>
      <c r="L7" s="115"/>
      <c r="M7" s="115"/>
      <c r="N7" s="120"/>
      <c r="O7" s="120"/>
      <c r="P7" s="121"/>
      <c r="Q7" s="127"/>
    </row>
    <row r="8" spans="1:17" ht="28.5" customHeight="1">
      <c r="A8" s="123"/>
      <c r="B8" s="125"/>
      <c r="C8" s="125"/>
      <c r="D8" s="93" t="s">
        <v>152</v>
      </c>
      <c r="E8" s="93" t="s">
        <v>153</v>
      </c>
      <c r="F8" s="93" t="s">
        <v>152</v>
      </c>
      <c r="G8" s="93" t="s">
        <v>153</v>
      </c>
      <c r="H8" s="115"/>
      <c r="I8" s="115"/>
      <c r="J8" s="115"/>
      <c r="K8" s="115"/>
      <c r="L8" s="93" t="s">
        <v>152</v>
      </c>
      <c r="M8" s="93" t="s">
        <v>153</v>
      </c>
      <c r="N8" s="91" t="s">
        <v>524</v>
      </c>
      <c r="O8" s="92" t="s">
        <v>523</v>
      </c>
      <c r="P8" s="96" t="s">
        <v>536</v>
      </c>
      <c r="Q8" s="128"/>
    </row>
    <row r="9" spans="1:17" s="70" customFormat="1" ht="25.5">
      <c r="A9" s="97">
        <v>1</v>
      </c>
      <c r="B9" s="66" t="s">
        <v>445</v>
      </c>
      <c r="C9" s="60" t="s">
        <v>446</v>
      </c>
      <c r="D9" s="67">
        <v>2</v>
      </c>
      <c r="E9" s="67" t="s">
        <v>447</v>
      </c>
      <c r="F9" s="68" t="s">
        <v>448</v>
      </c>
      <c r="G9" s="68">
        <v>180</v>
      </c>
      <c r="H9" s="67" t="s">
        <v>449</v>
      </c>
      <c r="I9" s="67">
        <v>32</v>
      </c>
      <c r="J9" s="67" t="s">
        <v>171</v>
      </c>
      <c r="K9" s="69">
        <v>16000</v>
      </c>
      <c r="L9" s="69">
        <f>I9*K9</f>
        <v>512000</v>
      </c>
      <c r="M9" s="69">
        <f>4*K9</f>
        <v>64000</v>
      </c>
      <c r="N9" s="69">
        <v>16000</v>
      </c>
      <c r="O9" s="69">
        <v>0</v>
      </c>
      <c r="P9" s="98">
        <f>K9-N9-O9</f>
        <v>0</v>
      </c>
      <c r="Q9" s="94">
        <v>59</v>
      </c>
    </row>
    <row r="10" spans="1:17" s="70" customFormat="1" ht="25.5">
      <c r="A10" s="97">
        <v>2</v>
      </c>
      <c r="B10" s="66" t="s">
        <v>450</v>
      </c>
      <c r="C10" s="60" t="s">
        <v>451</v>
      </c>
      <c r="D10" s="67">
        <v>2</v>
      </c>
      <c r="E10" s="67" t="s">
        <v>447</v>
      </c>
      <c r="F10" s="68" t="s">
        <v>448</v>
      </c>
      <c r="G10" s="68">
        <v>180</v>
      </c>
      <c r="H10" s="67" t="s">
        <v>449</v>
      </c>
      <c r="I10" s="67">
        <v>56</v>
      </c>
      <c r="J10" s="67" t="s">
        <v>171</v>
      </c>
      <c r="K10" s="69">
        <v>13000</v>
      </c>
      <c r="L10" s="69">
        <f t="shared" ref="L10:L21" si="0">I10*K10</f>
        <v>728000</v>
      </c>
      <c r="M10" s="69">
        <f t="shared" ref="M10:M21" si="1">4*K10</f>
        <v>52000</v>
      </c>
      <c r="N10" s="69">
        <v>13000</v>
      </c>
      <c r="O10" s="69">
        <v>0</v>
      </c>
      <c r="P10" s="98">
        <f t="shared" ref="P10:P21" si="2">K10-N10-O10</f>
        <v>0</v>
      </c>
      <c r="Q10" s="94">
        <v>130</v>
      </c>
    </row>
    <row r="11" spans="1:17" s="70" customFormat="1" ht="25.5">
      <c r="A11" s="97">
        <v>3</v>
      </c>
      <c r="B11" s="71" t="s">
        <v>452</v>
      </c>
      <c r="C11" s="60" t="s">
        <v>453</v>
      </c>
      <c r="D11" s="60">
        <v>2</v>
      </c>
      <c r="E11" s="60" t="s">
        <v>447</v>
      </c>
      <c r="F11" s="68" t="s">
        <v>448</v>
      </c>
      <c r="G11" s="68">
        <v>180</v>
      </c>
      <c r="H11" s="60" t="s">
        <v>449</v>
      </c>
      <c r="I11" s="72">
        <v>136</v>
      </c>
      <c r="J11" s="73" t="s">
        <v>172</v>
      </c>
      <c r="K11" s="74">
        <v>45000</v>
      </c>
      <c r="L11" s="69">
        <f t="shared" si="0"/>
        <v>6120000</v>
      </c>
      <c r="M11" s="69">
        <f t="shared" si="1"/>
        <v>180000</v>
      </c>
      <c r="N11" s="69">
        <v>20000</v>
      </c>
      <c r="O11" s="69">
        <v>15000</v>
      </c>
      <c r="P11" s="98">
        <f t="shared" si="2"/>
        <v>10000</v>
      </c>
      <c r="Q11" s="94">
        <v>523</v>
      </c>
    </row>
    <row r="12" spans="1:17" s="70" customFormat="1" ht="25.5">
      <c r="A12" s="97">
        <v>4</v>
      </c>
      <c r="B12" s="71" t="s">
        <v>454</v>
      </c>
      <c r="C12" s="60" t="s">
        <v>455</v>
      </c>
      <c r="D12" s="60">
        <v>2</v>
      </c>
      <c r="E12" s="60" t="s">
        <v>447</v>
      </c>
      <c r="F12" s="68" t="s">
        <v>448</v>
      </c>
      <c r="G12" s="68">
        <v>180</v>
      </c>
      <c r="H12" s="60" t="s">
        <v>449</v>
      </c>
      <c r="I12" s="72">
        <v>124</v>
      </c>
      <c r="J12" s="73" t="s">
        <v>172</v>
      </c>
      <c r="K12" s="74">
        <v>46000</v>
      </c>
      <c r="L12" s="69">
        <f t="shared" si="0"/>
        <v>5704000</v>
      </c>
      <c r="M12" s="69">
        <f t="shared" si="1"/>
        <v>184000</v>
      </c>
      <c r="N12" s="69">
        <v>20000</v>
      </c>
      <c r="O12" s="69">
        <v>16000</v>
      </c>
      <c r="P12" s="98">
        <f t="shared" si="2"/>
        <v>10000</v>
      </c>
      <c r="Q12" s="94">
        <v>523</v>
      </c>
    </row>
    <row r="13" spans="1:17" s="70" customFormat="1" ht="25.5">
      <c r="A13" s="97">
        <v>5</v>
      </c>
      <c r="B13" s="71" t="s">
        <v>456</v>
      </c>
      <c r="C13" s="60" t="s">
        <v>457</v>
      </c>
      <c r="D13" s="60">
        <v>2</v>
      </c>
      <c r="E13" s="60" t="s">
        <v>447</v>
      </c>
      <c r="F13" s="68" t="s">
        <v>448</v>
      </c>
      <c r="G13" s="68">
        <v>180</v>
      </c>
      <c r="H13" s="60" t="s">
        <v>449</v>
      </c>
      <c r="I13" s="72">
        <v>80</v>
      </c>
      <c r="J13" s="73" t="s">
        <v>171</v>
      </c>
      <c r="K13" s="74">
        <v>75000</v>
      </c>
      <c r="L13" s="69">
        <f t="shared" si="0"/>
        <v>6000000</v>
      </c>
      <c r="M13" s="69">
        <f t="shared" si="1"/>
        <v>300000</v>
      </c>
      <c r="N13" s="69">
        <v>30000</v>
      </c>
      <c r="O13" s="69">
        <v>25000</v>
      </c>
      <c r="P13" s="98">
        <f t="shared" si="2"/>
        <v>20000</v>
      </c>
      <c r="Q13" s="94">
        <v>577</v>
      </c>
    </row>
    <row r="14" spans="1:17" s="70" customFormat="1" ht="25.5">
      <c r="A14" s="97">
        <v>6</v>
      </c>
      <c r="B14" s="71" t="s">
        <v>458</v>
      </c>
      <c r="C14" s="60" t="s">
        <v>459</v>
      </c>
      <c r="D14" s="60">
        <v>2</v>
      </c>
      <c r="E14" s="60" t="s">
        <v>447</v>
      </c>
      <c r="F14" s="68" t="s">
        <v>448</v>
      </c>
      <c r="G14" s="68">
        <v>180</v>
      </c>
      <c r="H14" s="60" t="s">
        <v>449</v>
      </c>
      <c r="I14" s="72">
        <v>92</v>
      </c>
      <c r="J14" s="73" t="s">
        <v>172</v>
      </c>
      <c r="K14" s="74">
        <v>67000</v>
      </c>
      <c r="L14" s="69">
        <f t="shared" si="0"/>
        <v>6164000</v>
      </c>
      <c r="M14" s="69">
        <f t="shared" si="1"/>
        <v>268000</v>
      </c>
      <c r="N14" s="69">
        <v>30000</v>
      </c>
      <c r="O14" s="69">
        <v>20000</v>
      </c>
      <c r="P14" s="98">
        <f t="shared" si="2"/>
        <v>17000</v>
      </c>
      <c r="Q14" s="94">
        <v>588</v>
      </c>
    </row>
    <row r="15" spans="1:17" s="70" customFormat="1" ht="25.5">
      <c r="A15" s="97">
        <v>7</v>
      </c>
      <c r="B15" s="71" t="s">
        <v>460</v>
      </c>
      <c r="C15" s="60" t="s">
        <v>461</v>
      </c>
      <c r="D15" s="60">
        <v>2</v>
      </c>
      <c r="E15" s="60" t="s">
        <v>447</v>
      </c>
      <c r="F15" s="68" t="s">
        <v>448</v>
      </c>
      <c r="G15" s="68">
        <v>180</v>
      </c>
      <c r="H15" s="60" t="s">
        <v>449</v>
      </c>
      <c r="I15" s="72">
        <v>132</v>
      </c>
      <c r="J15" s="73" t="s">
        <v>172</v>
      </c>
      <c r="K15" s="74">
        <v>114000</v>
      </c>
      <c r="L15" s="69">
        <f t="shared" si="0"/>
        <v>15048000</v>
      </c>
      <c r="M15" s="69">
        <f t="shared" si="1"/>
        <v>456000</v>
      </c>
      <c r="N15" s="69">
        <v>50000</v>
      </c>
      <c r="O15" s="69">
        <v>34000</v>
      </c>
      <c r="P15" s="98">
        <f t="shared" si="2"/>
        <v>30000</v>
      </c>
      <c r="Q15" s="94">
        <v>1425</v>
      </c>
    </row>
    <row r="16" spans="1:17" s="70" customFormat="1" ht="25.5">
      <c r="A16" s="97">
        <v>8</v>
      </c>
      <c r="B16" s="71" t="s">
        <v>462</v>
      </c>
      <c r="C16" s="60" t="s">
        <v>463</v>
      </c>
      <c r="D16" s="60">
        <v>2</v>
      </c>
      <c r="E16" s="60" t="s">
        <v>447</v>
      </c>
      <c r="F16" s="68" t="s">
        <v>448</v>
      </c>
      <c r="G16" s="68">
        <v>180</v>
      </c>
      <c r="H16" s="60" t="s">
        <v>449</v>
      </c>
      <c r="I16" s="72">
        <v>100</v>
      </c>
      <c r="J16" s="73" t="s">
        <v>172</v>
      </c>
      <c r="K16" s="74">
        <v>22000</v>
      </c>
      <c r="L16" s="69">
        <f t="shared" si="0"/>
        <v>2200000</v>
      </c>
      <c r="M16" s="69">
        <f t="shared" si="1"/>
        <v>88000</v>
      </c>
      <c r="N16" s="69">
        <v>12000</v>
      </c>
      <c r="O16" s="69">
        <v>10000</v>
      </c>
      <c r="P16" s="98">
        <f t="shared" si="2"/>
        <v>0</v>
      </c>
      <c r="Q16" s="94">
        <v>208</v>
      </c>
    </row>
    <row r="17" spans="1:17" s="70" customFormat="1" ht="25.5">
      <c r="A17" s="97">
        <v>9</v>
      </c>
      <c r="B17" s="66" t="s">
        <v>464</v>
      </c>
      <c r="C17" s="60" t="s">
        <v>465</v>
      </c>
      <c r="D17" s="67">
        <v>2</v>
      </c>
      <c r="E17" s="67" t="s">
        <v>447</v>
      </c>
      <c r="F17" s="68" t="s">
        <v>448</v>
      </c>
      <c r="G17" s="68">
        <v>180</v>
      </c>
      <c r="H17" s="67" t="s">
        <v>449</v>
      </c>
      <c r="I17" s="67">
        <v>104</v>
      </c>
      <c r="J17" s="67" t="s">
        <v>172</v>
      </c>
      <c r="K17" s="69">
        <v>23000</v>
      </c>
      <c r="L17" s="69">
        <f t="shared" si="0"/>
        <v>2392000</v>
      </c>
      <c r="M17" s="69">
        <f t="shared" si="1"/>
        <v>92000</v>
      </c>
      <c r="N17" s="69">
        <v>13000</v>
      </c>
      <c r="O17" s="69">
        <v>10000</v>
      </c>
      <c r="P17" s="98">
        <f t="shared" si="2"/>
        <v>0</v>
      </c>
      <c r="Q17" s="94">
        <v>221</v>
      </c>
    </row>
    <row r="18" spans="1:17" s="70" customFormat="1" ht="25.5">
      <c r="A18" s="97">
        <v>10</v>
      </c>
      <c r="B18" s="71" t="s">
        <v>466</v>
      </c>
      <c r="C18" s="60" t="s">
        <v>467</v>
      </c>
      <c r="D18" s="60">
        <v>2</v>
      </c>
      <c r="E18" s="60" t="s">
        <v>447</v>
      </c>
      <c r="F18" s="68" t="s">
        <v>448</v>
      </c>
      <c r="G18" s="68">
        <v>180</v>
      </c>
      <c r="H18" s="60" t="s">
        <v>449</v>
      </c>
      <c r="I18" s="72">
        <v>80</v>
      </c>
      <c r="J18" s="73" t="s">
        <v>171</v>
      </c>
      <c r="K18" s="74">
        <v>12000</v>
      </c>
      <c r="L18" s="69">
        <f t="shared" si="0"/>
        <v>960000</v>
      </c>
      <c r="M18" s="69">
        <f t="shared" si="1"/>
        <v>48000</v>
      </c>
      <c r="N18" s="69">
        <v>12000</v>
      </c>
      <c r="O18" s="69">
        <v>0</v>
      </c>
      <c r="P18" s="98">
        <f t="shared" si="2"/>
        <v>0</v>
      </c>
      <c r="Q18" s="94">
        <v>92</v>
      </c>
    </row>
    <row r="19" spans="1:17" s="70" customFormat="1" ht="25.5">
      <c r="A19" s="97">
        <v>11</v>
      </c>
      <c r="B19" s="66" t="s">
        <v>468</v>
      </c>
      <c r="C19" s="60" t="s">
        <v>469</v>
      </c>
      <c r="D19" s="67">
        <v>2</v>
      </c>
      <c r="E19" s="67" t="s">
        <v>447</v>
      </c>
      <c r="F19" s="68" t="s">
        <v>448</v>
      </c>
      <c r="G19" s="68">
        <v>180</v>
      </c>
      <c r="H19" s="67" t="s">
        <v>449</v>
      </c>
      <c r="I19" s="67">
        <v>40</v>
      </c>
      <c r="J19" s="67" t="s">
        <v>171</v>
      </c>
      <c r="K19" s="69">
        <v>14000</v>
      </c>
      <c r="L19" s="69">
        <f t="shared" si="0"/>
        <v>560000</v>
      </c>
      <c r="M19" s="69">
        <f t="shared" si="1"/>
        <v>56000</v>
      </c>
      <c r="N19" s="69">
        <v>14000</v>
      </c>
      <c r="O19" s="69">
        <v>0</v>
      </c>
      <c r="P19" s="98">
        <f t="shared" si="2"/>
        <v>0</v>
      </c>
      <c r="Q19" s="94">
        <v>56</v>
      </c>
    </row>
    <row r="20" spans="1:17" s="70" customFormat="1" ht="25.5">
      <c r="A20" s="97">
        <v>12</v>
      </c>
      <c r="B20" s="71" t="s">
        <v>470</v>
      </c>
      <c r="C20" s="60" t="s">
        <v>471</v>
      </c>
      <c r="D20" s="60">
        <v>4</v>
      </c>
      <c r="E20" s="60" t="s">
        <v>447</v>
      </c>
      <c r="F20" s="68" t="s">
        <v>448</v>
      </c>
      <c r="G20" s="68">
        <v>180</v>
      </c>
      <c r="H20" s="60" t="s">
        <v>449</v>
      </c>
      <c r="I20" s="72">
        <v>40</v>
      </c>
      <c r="J20" s="73" t="s">
        <v>171</v>
      </c>
      <c r="K20" s="74">
        <v>34000</v>
      </c>
      <c r="L20" s="69">
        <f t="shared" si="0"/>
        <v>1360000</v>
      </c>
      <c r="M20" s="69">
        <f t="shared" si="1"/>
        <v>136000</v>
      </c>
      <c r="N20" s="69">
        <v>20000</v>
      </c>
      <c r="O20" s="69">
        <v>14000</v>
      </c>
      <c r="P20" s="98">
        <f t="shared" si="2"/>
        <v>0</v>
      </c>
      <c r="Q20" s="94">
        <v>136</v>
      </c>
    </row>
    <row r="21" spans="1:17" s="70" customFormat="1" ht="25.5">
      <c r="A21" s="97">
        <v>13</v>
      </c>
      <c r="B21" s="71" t="s">
        <v>472</v>
      </c>
      <c r="C21" s="60" t="s">
        <v>473</v>
      </c>
      <c r="D21" s="60">
        <v>2</v>
      </c>
      <c r="E21" s="60" t="s">
        <v>447</v>
      </c>
      <c r="F21" s="68" t="s">
        <v>448</v>
      </c>
      <c r="G21" s="68">
        <v>180</v>
      </c>
      <c r="H21" s="60" t="s">
        <v>449</v>
      </c>
      <c r="I21" s="72">
        <v>72</v>
      </c>
      <c r="J21" s="73" t="s">
        <v>171</v>
      </c>
      <c r="K21" s="74">
        <v>17000</v>
      </c>
      <c r="L21" s="69">
        <f t="shared" si="0"/>
        <v>1224000</v>
      </c>
      <c r="M21" s="69">
        <f t="shared" si="1"/>
        <v>68000</v>
      </c>
      <c r="N21" s="69">
        <v>17000</v>
      </c>
      <c r="O21" s="69">
        <v>0</v>
      </c>
      <c r="P21" s="98">
        <f t="shared" si="2"/>
        <v>0</v>
      </c>
      <c r="Q21" s="94">
        <v>118</v>
      </c>
    </row>
    <row r="22" spans="1:17" ht="29.25" customHeight="1" thickBot="1">
      <c r="A22" s="116" t="s">
        <v>443</v>
      </c>
      <c r="B22" s="117"/>
      <c r="C22" s="117"/>
      <c r="D22" s="117"/>
      <c r="E22" s="117"/>
      <c r="F22" s="117"/>
      <c r="G22" s="117"/>
      <c r="H22" s="117"/>
      <c r="I22" s="117"/>
      <c r="J22" s="117"/>
      <c r="K22" s="99">
        <f t="shared" ref="K22:Q22" si="3">SUM(K9:K21)</f>
        <v>498000</v>
      </c>
      <c r="L22" s="99">
        <f t="shared" si="3"/>
        <v>48972000</v>
      </c>
      <c r="M22" s="99">
        <f t="shared" si="3"/>
        <v>1992000</v>
      </c>
      <c r="N22" s="99">
        <f t="shared" si="3"/>
        <v>267000</v>
      </c>
      <c r="O22" s="99">
        <f t="shared" si="3"/>
        <v>144000</v>
      </c>
      <c r="P22" s="76">
        <f t="shared" si="3"/>
        <v>87000</v>
      </c>
      <c r="Q22" s="95">
        <f t="shared" si="3"/>
        <v>4656</v>
      </c>
    </row>
    <row r="23" spans="1:17" ht="13.5" thickTop="1">
      <c r="C23" s="61"/>
      <c r="D23" s="62"/>
      <c r="E23" s="62"/>
      <c r="K23" s="61"/>
      <c r="N23" s="77"/>
      <c r="O23" s="77"/>
      <c r="P23" s="77"/>
    </row>
  </sheetData>
  <mergeCells count="15">
    <mergeCell ref="A1:B4"/>
    <mergeCell ref="Q6:Q8"/>
    <mergeCell ref="A6:A8"/>
    <mergeCell ref="B6:B8"/>
    <mergeCell ref="C6:C8"/>
    <mergeCell ref="D6:E7"/>
    <mergeCell ref="F6:G6"/>
    <mergeCell ref="H6:H8"/>
    <mergeCell ref="F7:G7"/>
    <mergeCell ref="A22:J22"/>
    <mergeCell ref="I6:I8"/>
    <mergeCell ref="J6:J8"/>
    <mergeCell ref="K6:K8"/>
    <mergeCell ref="L6:M7"/>
    <mergeCell ref="N6:P7"/>
  </mergeCells>
  <pageMargins left="0.6" right="0.25" top="0.44685039399999998" bottom="0.15748031496063" header="0.19" footer="0.31496062992126"/>
  <pageSetup paperSize="9" scale="88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S23"/>
  <sheetViews>
    <sheetView workbookViewId="0">
      <selection sqref="A1:B4"/>
    </sheetView>
  </sheetViews>
  <sheetFormatPr defaultColWidth="8" defaultRowHeight="12.75"/>
  <cols>
    <col min="1" max="1" width="5.7109375" style="61" customWidth="1"/>
    <col min="2" max="2" width="28" style="61" customWidth="1"/>
    <col min="3" max="3" width="16.5703125" style="62" customWidth="1"/>
    <col min="4" max="4" width="5.28515625" style="61" bestFit="1" customWidth="1"/>
    <col min="5" max="5" width="5.42578125" style="61" customWidth="1"/>
    <col min="6" max="7" width="5.5703125" style="61" customWidth="1"/>
    <col min="8" max="8" width="6.28515625" style="61" customWidth="1"/>
    <col min="9" max="10" width="5.42578125" style="61" customWidth="1"/>
    <col min="11" max="11" width="7.7109375" style="63" customWidth="1"/>
    <col min="12" max="12" width="8.85546875" style="61" customWidth="1"/>
    <col min="13" max="13" width="7.5703125" style="61" customWidth="1"/>
    <col min="14" max="14" width="9.7109375" style="64" customWidth="1"/>
    <col min="15" max="15" width="8.42578125" style="64" customWidth="1"/>
    <col min="16" max="16" width="9.85546875" style="64" customWidth="1"/>
    <col min="17" max="17" width="10.140625" style="61" hidden="1" customWidth="1"/>
    <col min="18" max="18" width="13.85546875" style="61" customWidth="1"/>
    <col min="19" max="16384" width="8" style="61"/>
  </cols>
  <sheetData>
    <row r="1" spans="1:19" s="85" customFormat="1" ht="21.75" customHeight="1">
      <c r="A1" s="134" t="s">
        <v>537</v>
      </c>
      <c r="B1" s="134"/>
      <c r="C1" s="130" t="s">
        <v>444</v>
      </c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</row>
    <row r="2" spans="1:19" s="85" customFormat="1" ht="21.75" customHeight="1">
      <c r="A2" s="134"/>
      <c r="B2" s="134"/>
      <c r="C2" s="131" t="s">
        <v>534</v>
      </c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</row>
    <row r="3" spans="1:19" s="85" customFormat="1" ht="21.75" customHeight="1">
      <c r="A3" s="134"/>
      <c r="B3" s="134"/>
      <c r="C3" s="131" t="s">
        <v>522</v>
      </c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</row>
    <row r="4" spans="1:19" s="86" customFormat="1" ht="21.75" customHeight="1">
      <c r="A4" s="134"/>
      <c r="B4" s="134"/>
      <c r="C4" s="132" t="s">
        <v>442</v>
      </c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</row>
    <row r="5" spans="1:19" ht="1.5" customHeight="1" thickBot="1"/>
    <row r="6" spans="1:19" s="65" customFormat="1" ht="18" customHeight="1" thickTop="1">
      <c r="A6" s="122" t="s">
        <v>140</v>
      </c>
      <c r="B6" s="124" t="s">
        <v>141</v>
      </c>
      <c r="C6" s="124" t="s">
        <v>142</v>
      </c>
      <c r="D6" s="114" t="s">
        <v>143</v>
      </c>
      <c r="E6" s="114"/>
      <c r="F6" s="114" t="s">
        <v>144</v>
      </c>
      <c r="G6" s="114"/>
      <c r="H6" s="114" t="s">
        <v>145</v>
      </c>
      <c r="I6" s="114" t="s">
        <v>146</v>
      </c>
      <c r="J6" s="114" t="s">
        <v>147</v>
      </c>
      <c r="K6" s="114" t="s">
        <v>148</v>
      </c>
      <c r="L6" s="114" t="s">
        <v>149</v>
      </c>
      <c r="M6" s="114"/>
      <c r="N6" s="114" t="s">
        <v>150</v>
      </c>
      <c r="O6" s="118"/>
      <c r="P6" s="119"/>
      <c r="Q6" s="126" t="s">
        <v>441</v>
      </c>
      <c r="R6" s="129"/>
    </row>
    <row r="7" spans="1:19" ht="18" customHeight="1">
      <c r="A7" s="123"/>
      <c r="B7" s="125"/>
      <c r="C7" s="125"/>
      <c r="D7" s="115"/>
      <c r="E7" s="115"/>
      <c r="F7" s="115" t="s">
        <v>151</v>
      </c>
      <c r="G7" s="115"/>
      <c r="H7" s="115"/>
      <c r="I7" s="115"/>
      <c r="J7" s="115"/>
      <c r="K7" s="115"/>
      <c r="L7" s="115"/>
      <c r="M7" s="115"/>
      <c r="N7" s="120"/>
      <c r="O7" s="120"/>
      <c r="P7" s="121"/>
      <c r="Q7" s="127"/>
      <c r="R7" s="129"/>
    </row>
    <row r="8" spans="1:19" ht="39" customHeight="1">
      <c r="A8" s="123"/>
      <c r="B8" s="125"/>
      <c r="C8" s="125"/>
      <c r="D8" s="93" t="s">
        <v>152</v>
      </c>
      <c r="E8" s="93" t="s">
        <v>153</v>
      </c>
      <c r="F8" s="93" t="s">
        <v>152</v>
      </c>
      <c r="G8" s="93" t="s">
        <v>153</v>
      </c>
      <c r="H8" s="115"/>
      <c r="I8" s="115"/>
      <c r="J8" s="115"/>
      <c r="K8" s="115"/>
      <c r="L8" s="93" t="s">
        <v>152</v>
      </c>
      <c r="M8" s="93" t="s">
        <v>153</v>
      </c>
      <c r="N8" s="91" t="s">
        <v>524</v>
      </c>
      <c r="O8" s="92" t="s">
        <v>523</v>
      </c>
      <c r="P8" s="96" t="s">
        <v>536</v>
      </c>
      <c r="Q8" s="128"/>
      <c r="R8" s="129"/>
    </row>
    <row r="9" spans="1:19" s="70" customFormat="1" ht="33.75" customHeight="1">
      <c r="A9" s="97">
        <v>1</v>
      </c>
      <c r="B9" s="66" t="s">
        <v>474</v>
      </c>
      <c r="C9" s="60" t="s">
        <v>475</v>
      </c>
      <c r="D9" s="67">
        <v>2</v>
      </c>
      <c r="E9" s="67" t="s">
        <v>447</v>
      </c>
      <c r="F9" s="68" t="s">
        <v>448</v>
      </c>
      <c r="G9" s="68">
        <v>180</v>
      </c>
      <c r="H9" s="67" t="s">
        <v>449</v>
      </c>
      <c r="I9" s="67">
        <v>76</v>
      </c>
      <c r="J9" s="67" t="s">
        <v>171</v>
      </c>
      <c r="K9" s="69">
        <v>15000</v>
      </c>
      <c r="L9" s="69">
        <f>I9*K9</f>
        <v>1140000</v>
      </c>
      <c r="M9" s="69">
        <f>4*K9</f>
        <v>60000</v>
      </c>
      <c r="N9" s="69">
        <v>15000</v>
      </c>
      <c r="O9" s="69">
        <v>0</v>
      </c>
      <c r="P9" s="98">
        <f>K9-N9-O9</f>
        <v>0</v>
      </c>
      <c r="Q9" s="94">
        <v>136</v>
      </c>
      <c r="S9" s="82"/>
    </row>
    <row r="10" spans="1:19" s="70" customFormat="1" ht="33.75" customHeight="1">
      <c r="A10" s="97">
        <v>2</v>
      </c>
      <c r="B10" s="66" t="s">
        <v>476</v>
      </c>
      <c r="C10" s="60" t="s">
        <v>477</v>
      </c>
      <c r="D10" s="67">
        <v>2</v>
      </c>
      <c r="E10" s="67" t="s">
        <v>447</v>
      </c>
      <c r="F10" s="68" t="s">
        <v>448</v>
      </c>
      <c r="G10" s="68">
        <v>180</v>
      </c>
      <c r="H10" s="67" t="s">
        <v>449</v>
      </c>
      <c r="I10" s="67">
        <v>136</v>
      </c>
      <c r="J10" s="67" t="s">
        <v>172</v>
      </c>
      <c r="K10" s="69">
        <v>46000</v>
      </c>
      <c r="L10" s="69">
        <f t="shared" ref="L10:L20" si="0">I10*K10</f>
        <v>6256000</v>
      </c>
      <c r="M10" s="69">
        <f t="shared" ref="M10:M20" si="1">4*K10</f>
        <v>184000</v>
      </c>
      <c r="N10" s="69">
        <v>20000</v>
      </c>
      <c r="O10" s="69">
        <v>16000</v>
      </c>
      <c r="P10" s="98">
        <f t="shared" ref="P10:P20" si="2">K10-N10-O10</f>
        <v>10000</v>
      </c>
      <c r="Q10" s="94">
        <v>535</v>
      </c>
      <c r="S10" s="82"/>
    </row>
    <row r="11" spans="1:19" s="70" customFormat="1" ht="33.75" customHeight="1">
      <c r="A11" s="97">
        <v>3</v>
      </c>
      <c r="B11" s="66" t="s">
        <v>478</v>
      </c>
      <c r="C11" s="60" t="s">
        <v>479</v>
      </c>
      <c r="D11" s="67">
        <v>2</v>
      </c>
      <c r="E11" s="67" t="s">
        <v>447</v>
      </c>
      <c r="F11" s="68" t="s">
        <v>448</v>
      </c>
      <c r="G11" s="68">
        <v>180</v>
      </c>
      <c r="H11" s="67" t="s">
        <v>449</v>
      </c>
      <c r="I11" s="67">
        <v>120</v>
      </c>
      <c r="J11" s="67" t="s">
        <v>172</v>
      </c>
      <c r="K11" s="69">
        <v>44000</v>
      </c>
      <c r="L11" s="69">
        <f t="shared" si="0"/>
        <v>5280000</v>
      </c>
      <c r="M11" s="69">
        <f t="shared" si="1"/>
        <v>176000</v>
      </c>
      <c r="N11" s="69">
        <v>20000</v>
      </c>
      <c r="O11" s="69">
        <v>14000</v>
      </c>
      <c r="P11" s="98">
        <f t="shared" si="2"/>
        <v>10000</v>
      </c>
      <c r="Q11" s="94">
        <v>489</v>
      </c>
      <c r="S11" s="82"/>
    </row>
    <row r="12" spans="1:19" s="70" customFormat="1" ht="33.75" customHeight="1">
      <c r="A12" s="97">
        <v>4</v>
      </c>
      <c r="B12" s="66" t="s">
        <v>480</v>
      </c>
      <c r="C12" s="60" t="s">
        <v>481</v>
      </c>
      <c r="D12" s="67">
        <v>2</v>
      </c>
      <c r="E12" s="67" t="s">
        <v>447</v>
      </c>
      <c r="F12" s="68" t="s">
        <v>448</v>
      </c>
      <c r="G12" s="68">
        <v>180</v>
      </c>
      <c r="H12" s="67" t="s">
        <v>449</v>
      </c>
      <c r="I12" s="67">
        <v>196</v>
      </c>
      <c r="J12" s="67" t="s">
        <v>172</v>
      </c>
      <c r="K12" s="69">
        <v>10000</v>
      </c>
      <c r="L12" s="69">
        <f t="shared" si="0"/>
        <v>1960000</v>
      </c>
      <c r="M12" s="69">
        <f t="shared" si="1"/>
        <v>40000</v>
      </c>
      <c r="N12" s="69">
        <v>10000</v>
      </c>
      <c r="O12" s="69">
        <v>0</v>
      </c>
      <c r="P12" s="98">
        <f t="shared" si="2"/>
        <v>0</v>
      </c>
      <c r="Q12" s="94">
        <v>167</v>
      </c>
      <c r="S12" s="82"/>
    </row>
    <row r="13" spans="1:19" s="70" customFormat="1" ht="31.5" customHeight="1">
      <c r="A13" s="97">
        <v>5</v>
      </c>
      <c r="B13" s="71" t="s">
        <v>482</v>
      </c>
      <c r="C13" s="60" t="s">
        <v>483</v>
      </c>
      <c r="D13" s="60">
        <v>4</v>
      </c>
      <c r="E13" s="60" t="s">
        <v>447</v>
      </c>
      <c r="F13" s="68" t="s">
        <v>448</v>
      </c>
      <c r="G13" s="68">
        <v>180</v>
      </c>
      <c r="H13" s="60" t="s">
        <v>449</v>
      </c>
      <c r="I13" s="72">
        <v>52</v>
      </c>
      <c r="J13" s="73" t="s">
        <v>171</v>
      </c>
      <c r="K13" s="74">
        <v>56000</v>
      </c>
      <c r="L13" s="69">
        <f t="shared" si="0"/>
        <v>2912000</v>
      </c>
      <c r="M13" s="69">
        <f t="shared" si="1"/>
        <v>224000</v>
      </c>
      <c r="N13" s="69">
        <v>30000</v>
      </c>
      <c r="O13" s="69">
        <v>16000</v>
      </c>
      <c r="P13" s="98">
        <f t="shared" si="2"/>
        <v>10000</v>
      </c>
      <c r="Q13" s="94">
        <v>350</v>
      </c>
      <c r="S13" s="82"/>
    </row>
    <row r="14" spans="1:19" s="70" customFormat="1" ht="31.5" customHeight="1">
      <c r="A14" s="97">
        <v>6</v>
      </c>
      <c r="B14" s="71" t="s">
        <v>484</v>
      </c>
      <c r="C14" s="60" t="s">
        <v>485</v>
      </c>
      <c r="D14" s="60">
        <v>2</v>
      </c>
      <c r="E14" s="60" t="s">
        <v>447</v>
      </c>
      <c r="F14" s="68" t="s">
        <v>448</v>
      </c>
      <c r="G14" s="68">
        <v>180</v>
      </c>
      <c r="H14" s="60" t="s">
        <v>449</v>
      </c>
      <c r="I14" s="72">
        <v>36</v>
      </c>
      <c r="J14" s="73" t="s">
        <v>171</v>
      </c>
      <c r="K14" s="74">
        <v>64000</v>
      </c>
      <c r="L14" s="69">
        <f t="shared" si="0"/>
        <v>2304000</v>
      </c>
      <c r="M14" s="69">
        <f t="shared" si="1"/>
        <v>256000</v>
      </c>
      <c r="N14" s="69">
        <v>30000</v>
      </c>
      <c r="O14" s="69">
        <v>20000</v>
      </c>
      <c r="P14" s="98">
        <f t="shared" si="2"/>
        <v>14000</v>
      </c>
      <c r="Q14" s="94">
        <v>267</v>
      </c>
      <c r="S14" s="82"/>
    </row>
    <row r="15" spans="1:19" s="70" customFormat="1" ht="31.5" customHeight="1">
      <c r="A15" s="97">
        <v>7</v>
      </c>
      <c r="B15" s="71" t="s">
        <v>486</v>
      </c>
      <c r="C15" s="60" t="s">
        <v>487</v>
      </c>
      <c r="D15" s="60">
        <v>2</v>
      </c>
      <c r="E15" s="60" t="s">
        <v>447</v>
      </c>
      <c r="F15" s="68" t="s">
        <v>448</v>
      </c>
      <c r="G15" s="68">
        <v>180</v>
      </c>
      <c r="H15" s="60" t="s">
        <v>449</v>
      </c>
      <c r="I15" s="72">
        <v>144</v>
      </c>
      <c r="J15" s="73" t="s">
        <v>172</v>
      </c>
      <c r="K15" s="74">
        <v>107000</v>
      </c>
      <c r="L15" s="69">
        <f t="shared" si="0"/>
        <v>15408000</v>
      </c>
      <c r="M15" s="69">
        <f t="shared" si="1"/>
        <v>428000</v>
      </c>
      <c r="N15" s="69">
        <v>50000</v>
      </c>
      <c r="O15" s="69">
        <v>37000</v>
      </c>
      <c r="P15" s="98">
        <f t="shared" si="2"/>
        <v>20000</v>
      </c>
      <c r="Q15" s="94">
        <v>1372</v>
      </c>
      <c r="S15" s="82"/>
    </row>
    <row r="16" spans="1:19" s="70" customFormat="1" ht="31.5" customHeight="1">
      <c r="A16" s="97">
        <v>8</v>
      </c>
      <c r="B16" s="71" t="s">
        <v>488</v>
      </c>
      <c r="C16" s="60" t="s">
        <v>489</v>
      </c>
      <c r="D16" s="60">
        <v>2</v>
      </c>
      <c r="E16" s="83" t="s">
        <v>447</v>
      </c>
      <c r="F16" s="68" t="s">
        <v>448</v>
      </c>
      <c r="G16" s="68">
        <v>180</v>
      </c>
      <c r="H16" s="60" t="s">
        <v>449</v>
      </c>
      <c r="I16" s="72">
        <v>100</v>
      </c>
      <c r="J16" s="73" t="s">
        <v>172</v>
      </c>
      <c r="K16" s="74">
        <v>69000</v>
      </c>
      <c r="L16" s="69">
        <f t="shared" si="0"/>
        <v>6900000</v>
      </c>
      <c r="M16" s="69">
        <f t="shared" si="1"/>
        <v>276000</v>
      </c>
      <c r="N16" s="69">
        <v>30000</v>
      </c>
      <c r="O16" s="69">
        <v>20000</v>
      </c>
      <c r="P16" s="98">
        <f t="shared" si="2"/>
        <v>19000</v>
      </c>
      <c r="Q16" s="94">
        <v>651</v>
      </c>
      <c r="S16" s="82"/>
    </row>
    <row r="17" spans="1:19" s="70" customFormat="1" ht="31.5" customHeight="1">
      <c r="A17" s="97">
        <v>9</v>
      </c>
      <c r="B17" s="66" t="s">
        <v>490</v>
      </c>
      <c r="C17" s="60" t="s">
        <v>491</v>
      </c>
      <c r="D17" s="67">
        <v>2</v>
      </c>
      <c r="E17" s="67" t="s">
        <v>447</v>
      </c>
      <c r="F17" s="68" t="s">
        <v>448</v>
      </c>
      <c r="G17" s="68">
        <v>180</v>
      </c>
      <c r="H17" s="67" t="s">
        <v>449</v>
      </c>
      <c r="I17" s="67">
        <v>44</v>
      </c>
      <c r="J17" s="67" t="s">
        <v>171</v>
      </c>
      <c r="K17" s="69">
        <v>11000</v>
      </c>
      <c r="L17" s="69">
        <f t="shared" si="0"/>
        <v>484000</v>
      </c>
      <c r="M17" s="69">
        <f t="shared" si="1"/>
        <v>44000</v>
      </c>
      <c r="N17" s="69">
        <v>11000</v>
      </c>
      <c r="O17" s="69">
        <v>0</v>
      </c>
      <c r="P17" s="98">
        <f t="shared" si="2"/>
        <v>0</v>
      </c>
      <c r="Q17" s="94">
        <v>55</v>
      </c>
      <c r="S17" s="82"/>
    </row>
    <row r="18" spans="1:19" s="70" customFormat="1" ht="31.5" customHeight="1">
      <c r="A18" s="97">
        <v>10</v>
      </c>
      <c r="B18" s="71" t="s">
        <v>492</v>
      </c>
      <c r="C18" s="60" t="s">
        <v>493</v>
      </c>
      <c r="D18" s="60">
        <v>2</v>
      </c>
      <c r="E18" s="60" t="s">
        <v>447</v>
      </c>
      <c r="F18" s="68" t="s">
        <v>448</v>
      </c>
      <c r="G18" s="68">
        <v>180</v>
      </c>
      <c r="H18" s="60" t="s">
        <v>449</v>
      </c>
      <c r="I18" s="72">
        <v>116</v>
      </c>
      <c r="J18" s="73" t="s">
        <v>172</v>
      </c>
      <c r="K18" s="74">
        <v>22000</v>
      </c>
      <c r="L18" s="69">
        <f t="shared" si="0"/>
        <v>2552000</v>
      </c>
      <c r="M18" s="69">
        <f t="shared" si="1"/>
        <v>88000</v>
      </c>
      <c r="N18" s="69">
        <v>22000</v>
      </c>
      <c r="O18" s="69">
        <v>0</v>
      </c>
      <c r="P18" s="98">
        <f t="shared" si="2"/>
        <v>0</v>
      </c>
      <c r="Q18" s="94">
        <v>239</v>
      </c>
      <c r="S18" s="82"/>
    </row>
    <row r="19" spans="1:19" s="70" customFormat="1" ht="31.5" customHeight="1">
      <c r="A19" s="97">
        <v>11</v>
      </c>
      <c r="B19" s="66" t="s">
        <v>494</v>
      </c>
      <c r="C19" s="60" t="s">
        <v>495</v>
      </c>
      <c r="D19" s="67">
        <v>2</v>
      </c>
      <c r="E19" s="67" t="s">
        <v>447</v>
      </c>
      <c r="F19" s="68" t="s">
        <v>448</v>
      </c>
      <c r="G19" s="68">
        <v>180</v>
      </c>
      <c r="H19" s="67" t="s">
        <v>449</v>
      </c>
      <c r="I19" s="67">
        <v>68</v>
      </c>
      <c r="J19" s="67" t="s">
        <v>171</v>
      </c>
      <c r="K19" s="69">
        <v>56000</v>
      </c>
      <c r="L19" s="69">
        <f t="shared" si="0"/>
        <v>3808000</v>
      </c>
      <c r="M19" s="69">
        <f t="shared" si="1"/>
        <v>224000</v>
      </c>
      <c r="N19" s="69">
        <v>30000</v>
      </c>
      <c r="O19" s="69">
        <v>15000</v>
      </c>
      <c r="P19" s="98">
        <f t="shared" si="2"/>
        <v>11000</v>
      </c>
      <c r="Q19" s="94">
        <v>384</v>
      </c>
      <c r="S19" s="82"/>
    </row>
    <row r="20" spans="1:19" s="70" customFormat="1" ht="31.5" customHeight="1">
      <c r="A20" s="97">
        <v>12</v>
      </c>
      <c r="B20" s="66" t="s">
        <v>496</v>
      </c>
      <c r="C20" s="60" t="s">
        <v>497</v>
      </c>
      <c r="D20" s="67">
        <v>4</v>
      </c>
      <c r="E20" s="67" t="s">
        <v>447</v>
      </c>
      <c r="F20" s="68" t="s">
        <v>448</v>
      </c>
      <c r="G20" s="68">
        <v>180</v>
      </c>
      <c r="H20" s="67" t="s">
        <v>449</v>
      </c>
      <c r="I20" s="67">
        <v>40</v>
      </c>
      <c r="J20" s="67" t="s">
        <v>171</v>
      </c>
      <c r="K20" s="69">
        <v>22500</v>
      </c>
      <c r="L20" s="69">
        <f t="shared" si="0"/>
        <v>900000</v>
      </c>
      <c r="M20" s="69">
        <f t="shared" si="1"/>
        <v>90000</v>
      </c>
      <c r="N20" s="69">
        <v>22500</v>
      </c>
      <c r="O20" s="69">
        <v>0</v>
      </c>
      <c r="P20" s="98">
        <f t="shared" si="2"/>
        <v>0</v>
      </c>
      <c r="Q20" s="94">
        <v>90</v>
      </c>
      <c r="S20" s="82"/>
    </row>
    <row r="21" spans="1:19" ht="20.25" customHeight="1" thickBot="1">
      <c r="A21" s="116" t="s">
        <v>443</v>
      </c>
      <c r="B21" s="117"/>
      <c r="C21" s="117"/>
      <c r="D21" s="117"/>
      <c r="E21" s="117"/>
      <c r="F21" s="117"/>
      <c r="G21" s="117"/>
      <c r="H21" s="117"/>
      <c r="I21" s="117"/>
      <c r="J21" s="117"/>
      <c r="K21" s="99">
        <f t="shared" ref="K21:Q21" si="3">SUM(K9:K20)</f>
        <v>522500</v>
      </c>
      <c r="L21" s="99">
        <f t="shared" si="3"/>
        <v>49904000</v>
      </c>
      <c r="M21" s="99">
        <f t="shared" si="3"/>
        <v>2090000</v>
      </c>
      <c r="N21" s="99">
        <f t="shared" si="3"/>
        <v>290500</v>
      </c>
      <c r="O21" s="99">
        <f t="shared" si="3"/>
        <v>138000</v>
      </c>
      <c r="P21" s="76">
        <f t="shared" si="3"/>
        <v>94000</v>
      </c>
      <c r="Q21" s="95">
        <f t="shared" si="3"/>
        <v>4735</v>
      </c>
    </row>
    <row r="22" spans="1:19" ht="13.5" thickTop="1">
      <c r="C22" s="61"/>
      <c r="D22" s="62"/>
      <c r="E22" s="62"/>
      <c r="K22" s="61"/>
      <c r="N22" s="77"/>
      <c r="O22" s="77"/>
      <c r="P22" s="77"/>
    </row>
    <row r="23" spans="1:19" ht="14.25">
      <c r="M23" s="81"/>
      <c r="N23" s="84"/>
      <c r="O23" s="84"/>
      <c r="P23" s="84"/>
      <c r="Q23" s="81"/>
    </row>
  </sheetData>
  <mergeCells count="16">
    <mergeCell ref="A21:J21"/>
    <mergeCell ref="I6:I8"/>
    <mergeCell ref="J6:J8"/>
    <mergeCell ref="K6:K8"/>
    <mergeCell ref="L6:M7"/>
    <mergeCell ref="A6:A8"/>
    <mergeCell ref="B6:B8"/>
    <mergeCell ref="C6:C8"/>
    <mergeCell ref="D6:E7"/>
    <mergeCell ref="F6:G6"/>
    <mergeCell ref="H6:H8"/>
    <mergeCell ref="R6:R8"/>
    <mergeCell ref="F7:G7"/>
    <mergeCell ref="N6:P7"/>
    <mergeCell ref="Q6:Q8"/>
    <mergeCell ref="A1:B4"/>
  </mergeCells>
  <pageMargins left="0.6" right="0" top="0.44685039399999998" bottom="0.15748031496063" header="0.19" footer="0.31496062992126"/>
  <pageSetup paperSize="9" scale="73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22"/>
  <sheetViews>
    <sheetView topLeftCell="A4" workbookViewId="0">
      <selection sqref="A1:B4"/>
    </sheetView>
  </sheetViews>
  <sheetFormatPr defaultColWidth="8" defaultRowHeight="12.75"/>
  <cols>
    <col min="1" max="1" width="3.28515625" style="61" bestFit="1" customWidth="1"/>
    <col min="2" max="2" width="28" style="61" customWidth="1"/>
    <col min="3" max="3" width="12.7109375" style="62" customWidth="1"/>
    <col min="4" max="5" width="5.140625" style="61" customWidth="1"/>
    <col min="6" max="6" width="5.85546875" style="61" customWidth="1"/>
    <col min="7" max="7" width="4.7109375" style="61" customWidth="1"/>
    <col min="8" max="8" width="7.42578125" style="61" customWidth="1"/>
    <col min="9" max="9" width="5.7109375" style="61" customWidth="1"/>
    <col min="10" max="10" width="6.28515625" style="61" customWidth="1"/>
    <col min="11" max="11" width="7" style="63" customWidth="1"/>
    <col min="12" max="12" width="9.42578125" style="61" customWidth="1"/>
    <col min="13" max="13" width="8.28515625" style="61" customWidth="1"/>
    <col min="14" max="14" width="8.7109375" style="64" customWidth="1"/>
    <col min="15" max="16" width="9.28515625" style="64" customWidth="1"/>
    <col min="17" max="17" width="17.7109375" style="61" hidden="1" customWidth="1"/>
    <col min="18" max="16384" width="8" style="61"/>
  </cols>
  <sheetData>
    <row r="1" spans="1:17" s="85" customFormat="1" ht="21" customHeight="1">
      <c r="A1" s="133" t="s">
        <v>537</v>
      </c>
      <c r="B1" s="133"/>
      <c r="C1" s="130" t="s">
        <v>444</v>
      </c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</row>
    <row r="2" spans="1:17" s="85" customFormat="1" ht="21" customHeight="1">
      <c r="A2" s="133"/>
      <c r="B2" s="133"/>
      <c r="C2" s="131" t="s">
        <v>535</v>
      </c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</row>
    <row r="3" spans="1:17" s="85" customFormat="1" ht="21" customHeight="1">
      <c r="A3" s="133"/>
      <c r="B3" s="133"/>
      <c r="C3" s="131" t="s">
        <v>522</v>
      </c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</row>
    <row r="4" spans="1:17" s="86" customFormat="1" ht="21" customHeight="1">
      <c r="A4" s="133"/>
      <c r="B4" s="133"/>
      <c r="C4" s="132" t="s">
        <v>442</v>
      </c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</row>
    <row r="5" spans="1:17" ht="13.5" thickBot="1"/>
    <row r="6" spans="1:17" s="65" customFormat="1" ht="18" customHeight="1" thickTop="1">
      <c r="A6" s="122" t="s">
        <v>140</v>
      </c>
      <c r="B6" s="124" t="s">
        <v>141</v>
      </c>
      <c r="C6" s="124" t="s">
        <v>142</v>
      </c>
      <c r="D6" s="114" t="s">
        <v>143</v>
      </c>
      <c r="E6" s="114"/>
      <c r="F6" s="114" t="s">
        <v>144</v>
      </c>
      <c r="G6" s="114"/>
      <c r="H6" s="114" t="s">
        <v>145</v>
      </c>
      <c r="I6" s="114" t="s">
        <v>146</v>
      </c>
      <c r="J6" s="114" t="s">
        <v>147</v>
      </c>
      <c r="K6" s="114" t="s">
        <v>148</v>
      </c>
      <c r="L6" s="114" t="s">
        <v>149</v>
      </c>
      <c r="M6" s="114"/>
      <c r="N6" s="114" t="s">
        <v>150</v>
      </c>
      <c r="O6" s="118"/>
      <c r="P6" s="119"/>
      <c r="Q6" s="126" t="s">
        <v>441</v>
      </c>
    </row>
    <row r="7" spans="1:17" ht="18" customHeight="1">
      <c r="A7" s="123"/>
      <c r="B7" s="125"/>
      <c r="C7" s="125"/>
      <c r="D7" s="115"/>
      <c r="E7" s="115"/>
      <c r="F7" s="115" t="s">
        <v>151</v>
      </c>
      <c r="G7" s="115"/>
      <c r="H7" s="115"/>
      <c r="I7" s="115"/>
      <c r="J7" s="115"/>
      <c r="K7" s="115"/>
      <c r="L7" s="115"/>
      <c r="M7" s="115"/>
      <c r="N7" s="120"/>
      <c r="O7" s="120"/>
      <c r="P7" s="121"/>
      <c r="Q7" s="127"/>
    </row>
    <row r="8" spans="1:17" ht="36.75" customHeight="1">
      <c r="A8" s="123"/>
      <c r="B8" s="125"/>
      <c r="C8" s="125"/>
      <c r="D8" s="93" t="s">
        <v>152</v>
      </c>
      <c r="E8" s="93" t="s">
        <v>153</v>
      </c>
      <c r="F8" s="93" t="s">
        <v>152</v>
      </c>
      <c r="G8" s="93" t="s">
        <v>153</v>
      </c>
      <c r="H8" s="115"/>
      <c r="I8" s="115"/>
      <c r="J8" s="115"/>
      <c r="K8" s="115"/>
      <c r="L8" s="93" t="s">
        <v>152</v>
      </c>
      <c r="M8" s="93" t="s">
        <v>153</v>
      </c>
      <c r="N8" s="91" t="s">
        <v>524</v>
      </c>
      <c r="O8" s="92" t="s">
        <v>523</v>
      </c>
      <c r="P8" s="96" t="s">
        <v>536</v>
      </c>
      <c r="Q8" s="128"/>
    </row>
    <row r="9" spans="1:17" s="70" customFormat="1" ht="28.5" customHeight="1">
      <c r="A9" s="97">
        <v>1</v>
      </c>
      <c r="B9" s="66" t="s">
        <v>498</v>
      </c>
      <c r="C9" s="60" t="s">
        <v>499</v>
      </c>
      <c r="D9" s="67">
        <v>4</v>
      </c>
      <c r="E9" s="67" t="s">
        <v>447</v>
      </c>
      <c r="F9" s="68" t="s">
        <v>448</v>
      </c>
      <c r="G9" s="68">
        <v>180</v>
      </c>
      <c r="H9" s="67" t="s">
        <v>449</v>
      </c>
      <c r="I9" s="67">
        <v>48</v>
      </c>
      <c r="J9" s="67" t="s">
        <v>171</v>
      </c>
      <c r="K9" s="69">
        <v>16000</v>
      </c>
      <c r="L9" s="69">
        <f>K9*I9</f>
        <v>768000</v>
      </c>
      <c r="M9" s="69">
        <f>K9*4</f>
        <v>64000</v>
      </c>
      <c r="N9" s="69">
        <v>16000</v>
      </c>
      <c r="O9" s="69">
        <v>0</v>
      </c>
      <c r="P9" s="98">
        <f>K9-N9-O9</f>
        <v>0</v>
      </c>
      <c r="Q9" s="94">
        <v>84</v>
      </c>
    </row>
    <row r="10" spans="1:17" s="70" customFormat="1" ht="28.5" customHeight="1">
      <c r="A10" s="97">
        <v>2</v>
      </c>
      <c r="B10" s="66" t="s">
        <v>500</v>
      </c>
      <c r="C10" s="60" t="s">
        <v>501</v>
      </c>
      <c r="D10" s="67">
        <v>2</v>
      </c>
      <c r="E10" s="67" t="s">
        <v>447</v>
      </c>
      <c r="F10" s="68" t="s">
        <v>448</v>
      </c>
      <c r="G10" s="68">
        <v>180</v>
      </c>
      <c r="H10" s="67" t="s">
        <v>449</v>
      </c>
      <c r="I10" s="67">
        <v>108</v>
      </c>
      <c r="J10" s="67" t="s">
        <v>172</v>
      </c>
      <c r="K10" s="69">
        <v>17000</v>
      </c>
      <c r="L10" s="69">
        <f t="shared" ref="L10:L20" si="0">K10*I10</f>
        <v>1836000</v>
      </c>
      <c r="M10" s="69">
        <f t="shared" ref="M10:M20" si="1">K10*4</f>
        <v>68000</v>
      </c>
      <c r="N10" s="69">
        <v>17000</v>
      </c>
      <c r="O10" s="69">
        <v>0</v>
      </c>
      <c r="P10" s="98">
        <f t="shared" ref="P10:P20" si="2">K10-N10-O10</f>
        <v>0</v>
      </c>
      <c r="Q10" s="94">
        <v>170</v>
      </c>
    </row>
    <row r="11" spans="1:17" s="70" customFormat="1" ht="28.5" customHeight="1">
      <c r="A11" s="97">
        <v>3</v>
      </c>
      <c r="B11" s="66" t="s">
        <v>502</v>
      </c>
      <c r="C11" s="60" t="s">
        <v>503</v>
      </c>
      <c r="D11" s="67">
        <v>2</v>
      </c>
      <c r="E11" s="67" t="s">
        <v>447</v>
      </c>
      <c r="F11" s="68" t="s">
        <v>448</v>
      </c>
      <c r="G11" s="68">
        <v>180</v>
      </c>
      <c r="H11" s="67" t="s">
        <v>449</v>
      </c>
      <c r="I11" s="67">
        <v>44</v>
      </c>
      <c r="J11" s="67" t="s">
        <v>171</v>
      </c>
      <c r="K11" s="69">
        <v>71000</v>
      </c>
      <c r="L11" s="69">
        <f t="shared" si="0"/>
        <v>3124000</v>
      </c>
      <c r="M11" s="69">
        <f t="shared" si="1"/>
        <v>284000</v>
      </c>
      <c r="N11" s="69">
        <v>30000</v>
      </c>
      <c r="O11" s="69">
        <v>21000</v>
      </c>
      <c r="P11" s="98">
        <f t="shared" si="2"/>
        <v>20000</v>
      </c>
      <c r="Q11" s="94">
        <v>355</v>
      </c>
    </row>
    <row r="12" spans="1:17" s="70" customFormat="1" ht="28.5" customHeight="1">
      <c r="A12" s="97">
        <v>4</v>
      </c>
      <c r="B12" s="71" t="s">
        <v>504</v>
      </c>
      <c r="C12" s="60" t="s">
        <v>505</v>
      </c>
      <c r="D12" s="60">
        <v>2</v>
      </c>
      <c r="E12" s="60" t="s">
        <v>447</v>
      </c>
      <c r="F12" s="68" t="s">
        <v>448</v>
      </c>
      <c r="G12" s="68">
        <v>180</v>
      </c>
      <c r="H12" s="60" t="s">
        <v>449</v>
      </c>
      <c r="I12" s="72">
        <v>56</v>
      </c>
      <c r="J12" s="73" t="s">
        <v>171</v>
      </c>
      <c r="K12" s="74">
        <v>68000</v>
      </c>
      <c r="L12" s="69">
        <f t="shared" si="0"/>
        <v>3808000</v>
      </c>
      <c r="M12" s="69">
        <f t="shared" si="1"/>
        <v>272000</v>
      </c>
      <c r="N12" s="69">
        <v>30000</v>
      </c>
      <c r="O12" s="69">
        <v>20000</v>
      </c>
      <c r="P12" s="98">
        <f t="shared" si="2"/>
        <v>18000</v>
      </c>
      <c r="Q12" s="94">
        <v>680</v>
      </c>
    </row>
    <row r="13" spans="1:17" s="70" customFormat="1" ht="28.5" customHeight="1">
      <c r="A13" s="97">
        <v>5</v>
      </c>
      <c r="B13" s="71" t="s">
        <v>506</v>
      </c>
      <c r="C13" s="60" t="s">
        <v>507</v>
      </c>
      <c r="D13" s="60">
        <v>2</v>
      </c>
      <c r="E13" s="60" t="s">
        <v>447</v>
      </c>
      <c r="F13" s="68" t="s">
        <v>448</v>
      </c>
      <c r="G13" s="68">
        <v>180</v>
      </c>
      <c r="H13" s="60" t="s">
        <v>449</v>
      </c>
      <c r="I13" s="72">
        <v>144</v>
      </c>
      <c r="J13" s="73" t="s">
        <v>172</v>
      </c>
      <c r="K13" s="74">
        <v>114000</v>
      </c>
      <c r="L13" s="69">
        <f t="shared" si="0"/>
        <v>16416000</v>
      </c>
      <c r="M13" s="69">
        <f t="shared" si="1"/>
        <v>456000</v>
      </c>
      <c r="N13" s="69">
        <v>50000</v>
      </c>
      <c r="O13" s="69">
        <v>34000</v>
      </c>
      <c r="P13" s="98">
        <f t="shared" si="2"/>
        <v>30000</v>
      </c>
      <c r="Q13" s="94">
        <v>1462</v>
      </c>
    </row>
    <row r="14" spans="1:17" s="70" customFormat="1" ht="28.5" customHeight="1">
      <c r="A14" s="97">
        <v>6</v>
      </c>
      <c r="B14" s="71" t="s">
        <v>508</v>
      </c>
      <c r="C14" s="60" t="s">
        <v>509</v>
      </c>
      <c r="D14" s="60">
        <v>2</v>
      </c>
      <c r="E14" s="60" t="s">
        <v>447</v>
      </c>
      <c r="F14" s="68" t="s">
        <v>448</v>
      </c>
      <c r="G14" s="68">
        <v>180</v>
      </c>
      <c r="H14" s="60" t="s">
        <v>449</v>
      </c>
      <c r="I14" s="72">
        <v>128</v>
      </c>
      <c r="J14" s="73" t="s">
        <v>172</v>
      </c>
      <c r="K14" s="74">
        <v>104000</v>
      </c>
      <c r="L14" s="69">
        <f t="shared" si="0"/>
        <v>13312000</v>
      </c>
      <c r="M14" s="69">
        <f t="shared" si="1"/>
        <v>416000</v>
      </c>
      <c r="N14" s="69">
        <v>50000</v>
      </c>
      <c r="O14" s="69">
        <v>34000</v>
      </c>
      <c r="P14" s="98">
        <f t="shared" si="2"/>
        <v>20000</v>
      </c>
      <c r="Q14" s="94">
        <v>1238</v>
      </c>
    </row>
    <row r="15" spans="1:17" s="70" customFormat="1" ht="28.5" customHeight="1">
      <c r="A15" s="97">
        <v>7</v>
      </c>
      <c r="B15" s="71" t="s">
        <v>510</v>
      </c>
      <c r="C15" s="60" t="s">
        <v>511</v>
      </c>
      <c r="D15" s="60">
        <v>2</v>
      </c>
      <c r="E15" s="60" t="s">
        <v>447</v>
      </c>
      <c r="F15" s="68" t="s">
        <v>448</v>
      </c>
      <c r="G15" s="68">
        <v>180</v>
      </c>
      <c r="H15" s="60" t="s">
        <v>449</v>
      </c>
      <c r="I15" s="72">
        <v>56</v>
      </c>
      <c r="J15" s="73" t="s">
        <v>171</v>
      </c>
      <c r="K15" s="74">
        <v>10500</v>
      </c>
      <c r="L15" s="69">
        <f t="shared" si="0"/>
        <v>588000</v>
      </c>
      <c r="M15" s="69">
        <f t="shared" si="1"/>
        <v>42000</v>
      </c>
      <c r="N15" s="69">
        <v>10500</v>
      </c>
      <c r="O15" s="69">
        <v>0</v>
      </c>
      <c r="P15" s="98">
        <f t="shared" si="2"/>
        <v>0</v>
      </c>
      <c r="Q15" s="94">
        <v>105</v>
      </c>
    </row>
    <row r="16" spans="1:17" s="70" customFormat="1" ht="28.5" customHeight="1">
      <c r="A16" s="97">
        <v>8</v>
      </c>
      <c r="B16" s="71" t="s">
        <v>512</v>
      </c>
      <c r="C16" s="60" t="s">
        <v>513</v>
      </c>
      <c r="D16" s="60">
        <v>2</v>
      </c>
      <c r="E16" s="75" t="s">
        <v>447</v>
      </c>
      <c r="F16" s="68" t="s">
        <v>448</v>
      </c>
      <c r="G16" s="68">
        <v>180</v>
      </c>
      <c r="H16" s="60" t="s">
        <v>449</v>
      </c>
      <c r="I16" s="72">
        <v>36</v>
      </c>
      <c r="J16" s="73" t="s">
        <v>171</v>
      </c>
      <c r="K16" s="74">
        <v>14500</v>
      </c>
      <c r="L16" s="69">
        <f t="shared" si="0"/>
        <v>522000</v>
      </c>
      <c r="M16" s="69">
        <f t="shared" si="1"/>
        <v>58000</v>
      </c>
      <c r="N16" s="69">
        <v>14500</v>
      </c>
      <c r="O16" s="69">
        <v>0</v>
      </c>
      <c r="P16" s="98">
        <f t="shared" si="2"/>
        <v>0</v>
      </c>
      <c r="Q16" s="94">
        <v>60</v>
      </c>
    </row>
    <row r="17" spans="1:17" s="70" customFormat="1" ht="28.5" customHeight="1">
      <c r="A17" s="97">
        <v>9</v>
      </c>
      <c r="B17" s="71" t="s">
        <v>514</v>
      </c>
      <c r="C17" s="60" t="s">
        <v>515</v>
      </c>
      <c r="D17" s="60">
        <v>2</v>
      </c>
      <c r="E17" s="60" t="s">
        <v>447</v>
      </c>
      <c r="F17" s="68" t="s">
        <v>448</v>
      </c>
      <c r="G17" s="68">
        <v>180</v>
      </c>
      <c r="H17" s="60" t="s">
        <v>449</v>
      </c>
      <c r="I17" s="72">
        <v>112</v>
      </c>
      <c r="J17" s="73" t="s">
        <v>172</v>
      </c>
      <c r="K17" s="74">
        <v>19000</v>
      </c>
      <c r="L17" s="69">
        <f t="shared" si="0"/>
        <v>2128000</v>
      </c>
      <c r="M17" s="69">
        <f t="shared" si="1"/>
        <v>76000</v>
      </c>
      <c r="N17" s="69">
        <v>10000</v>
      </c>
      <c r="O17" s="69">
        <v>9000</v>
      </c>
      <c r="P17" s="98">
        <f t="shared" si="2"/>
        <v>0</v>
      </c>
      <c r="Q17" s="94">
        <v>198</v>
      </c>
    </row>
    <row r="18" spans="1:17" s="70" customFormat="1" ht="28.5" customHeight="1">
      <c r="A18" s="97">
        <v>10</v>
      </c>
      <c r="B18" s="66" t="s">
        <v>516</v>
      </c>
      <c r="C18" s="60" t="s">
        <v>517</v>
      </c>
      <c r="D18" s="67">
        <v>2</v>
      </c>
      <c r="E18" s="67" t="s">
        <v>447</v>
      </c>
      <c r="F18" s="68" t="s">
        <v>448</v>
      </c>
      <c r="G18" s="68">
        <v>180</v>
      </c>
      <c r="H18" s="67" t="s">
        <v>449</v>
      </c>
      <c r="I18" s="67">
        <v>100</v>
      </c>
      <c r="J18" s="67" t="s">
        <v>172</v>
      </c>
      <c r="K18" s="69">
        <v>20000</v>
      </c>
      <c r="L18" s="69">
        <f t="shared" si="0"/>
        <v>2000000</v>
      </c>
      <c r="M18" s="69">
        <f t="shared" si="1"/>
        <v>80000</v>
      </c>
      <c r="N18" s="69">
        <v>10000</v>
      </c>
      <c r="O18" s="69">
        <v>10000</v>
      </c>
      <c r="P18" s="98">
        <f t="shared" si="2"/>
        <v>0</v>
      </c>
      <c r="Q18" s="94">
        <v>189</v>
      </c>
    </row>
    <row r="19" spans="1:17" s="70" customFormat="1" ht="28.5" customHeight="1" thickBot="1">
      <c r="A19" s="97">
        <v>11</v>
      </c>
      <c r="B19" s="71" t="s">
        <v>518</v>
      </c>
      <c r="C19" s="60" t="s">
        <v>519</v>
      </c>
      <c r="D19" s="60">
        <v>2</v>
      </c>
      <c r="E19" s="60" t="s">
        <v>447</v>
      </c>
      <c r="F19" s="68" t="s">
        <v>448</v>
      </c>
      <c r="G19" s="68">
        <v>180</v>
      </c>
      <c r="H19" s="60" t="s">
        <v>449</v>
      </c>
      <c r="I19" s="72">
        <v>108</v>
      </c>
      <c r="J19" s="73" t="s">
        <v>172</v>
      </c>
      <c r="K19" s="101">
        <v>24000</v>
      </c>
      <c r="L19" s="69">
        <f t="shared" si="0"/>
        <v>2592000</v>
      </c>
      <c r="M19" s="69">
        <f t="shared" si="1"/>
        <v>96000</v>
      </c>
      <c r="N19" s="69">
        <v>14000</v>
      </c>
      <c r="O19" s="69">
        <v>10000</v>
      </c>
      <c r="P19" s="98">
        <f t="shared" si="2"/>
        <v>0</v>
      </c>
      <c r="Q19" s="94">
        <v>240</v>
      </c>
    </row>
    <row r="20" spans="1:17" s="70" customFormat="1" ht="28.5" customHeight="1" thickTop="1">
      <c r="A20" s="97">
        <v>12</v>
      </c>
      <c r="B20" s="71" t="s">
        <v>520</v>
      </c>
      <c r="C20" s="60" t="s">
        <v>521</v>
      </c>
      <c r="D20" s="60">
        <v>2</v>
      </c>
      <c r="E20" s="60" t="s">
        <v>447</v>
      </c>
      <c r="F20" s="68" t="s">
        <v>448</v>
      </c>
      <c r="G20" s="68">
        <v>180</v>
      </c>
      <c r="H20" s="60" t="s">
        <v>449</v>
      </c>
      <c r="I20" s="72">
        <v>88</v>
      </c>
      <c r="J20" s="73" t="s">
        <v>171</v>
      </c>
      <c r="K20" s="100">
        <v>15000</v>
      </c>
      <c r="L20" s="69">
        <f t="shared" si="0"/>
        <v>1320000</v>
      </c>
      <c r="M20" s="69">
        <f t="shared" si="1"/>
        <v>60000</v>
      </c>
      <c r="N20" s="69">
        <v>15000</v>
      </c>
      <c r="O20" s="69">
        <v>0</v>
      </c>
      <c r="P20" s="98">
        <f t="shared" si="2"/>
        <v>0</v>
      </c>
      <c r="Q20" s="94">
        <v>132</v>
      </c>
    </row>
    <row r="21" spans="1:17" ht="28.5" customHeight="1" thickBot="1">
      <c r="A21" s="116" t="s">
        <v>443</v>
      </c>
      <c r="B21" s="117"/>
      <c r="C21" s="117"/>
      <c r="D21" s="117"/>
      <c r="E21" s="117"/>
      <c r="F21" s="117"/>
      <c r="G21" s="117"/>
      <c r="H21" s="117"/>
      <c r="I21" s="117"/>
      <c r="J21" s="117"/>
      <c r="K21" s="99">
        <f t="shared" ref="K21:Q21" si="3">SUM(K9:K20)</f>
        <v>493000</v>
      </c>
      <c r="L21" s="99">
        <f t="shared" si="3"/>
        <v>48414000</v>
      </c>
      <c r="M21" s="99">
        <f t="shared" si="3"/>
        <v>1972000</v>
      </c>
      <c r="N21" s="99">
        <f t="shared" si="3"/>
        <v>267000</v>
      </c>
      <c r="O21" s="99">
        <f t="shared" si="3"/>
        <v>138000</v>
      </c>
      <c r="P21" s="76">
        <f t="shared" si="3"/>
        <v>88000</v>
      </c>
      <c r="Q21" s="95">
        <f t="shared" si="3"/>
        <v>4913</v>
      </c>
    </row>
    <row r="22" spans="1:17" ht="13.5" thickTop="1">
      <c r="C22" s="61"/>
      <c r="D22" s="62"/>
      <c r="E22" s="62"/>
      <c r="K22" s="61"/>
      <c r="N22" s="77"/>
      <c r="O22" s="77"/>
      <c r="P22" s="77"/>
    </row>
  </sheetData>
  <mergeCells count="15">
    <mergeCell ref="A1:B4"/>
    <mergeCell ref="Q6:Q8"/>
    <mergeCell ref="A6:A8"/>
    <mergeCell ref="B6:B8"/>
    <mergeCell ref="C6:C8"/>
    <mergeCell ref="D6:E7"/>
    <mergeCell ref="F6:G6"/>
    <mergeCell ref="H6:H8"/>
    <mergeCell ref="F7:G7"/>
    <mergeCell ref="A21:J21"/>
    <mergeCell ref="I6:I8"/>
    <mergeCell ref="J6:J8"/>
    <mergeCell ref="K6:K8"/>
    <mergeCell ref="L6:M7"/>
    <mergeCell ref="N6:P7"/>
  </mergeCells>
  <pageMargins left="0.6" right="0.25" top="0.44685039399999998" bottom="0.15748031496063" header="0.19" footer="0.31496062992126"/>
  <pageSetup paperSize="9" scale="9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33"/>
  <sheetViews>
    <sheetView workbookViewId="0">
      <pane ySplit="1" topLeftCell="A2" activePane="bottomLeft" state="frozen"/>
      <selection activeCell="N138" sqref="A6:N138"/>
      <selection pane="bottomLeft" activeCell="N138" sqref="A6:N138"/>
    </sheetView>
  </sheetViews>
  <sheetFormatPr defaultColWidth="9.140625" defaultRowHeight="15"/>
  <cols>
    <col min="1" max="1" width="5.28515625" style="2" customWidth="1"/>
    <col min="2" max="2" width="14.42578125" style="13" customWidth="1"/>
    <col min="3" max="3" width="66.28515625" style="14" customWidth="1"/>
    <col min="4" max="6" width="5.7109375" style="15" customWidth="1"/>
    <col min="7" max="16384" width="9.140625" style="2"/>
  </cols>
  <sheetData>
    <row r="1" spans="1:6" s="1" customFormat="1" ht="48" thickTop="1">
      <c r="A1" s="55" t="s">
        <v>0</v>
      </c>
      <c r="B1" s="56" t="s">
        <v>1</v>
      </c>
      <c r="C1" s="57" t="s">
        <v>2</v>
      </c>
      <c r="D1" s="58" t="s">
        <v>3</v>
      </c>
      <c r="E1" s="58" t="s">
        <v>4</v>
      </c>
      <c r="F1" s="58" t="s">
        <v>5</v>
      </c>
    </row>
    <row r="2" spans="1:6" ht="15.75">
      <c r="A2" s="59">
        <v>1</v>
      </c>
      <c r="B2" s="3" t="s">
        <v>12</v>
      </c>
      <c r="C2" s="6" t="s">
        <v>178</v>
      </c>
      <c r="D2" s="5">
        <v>52</v>
      </c>
      <c r="E2" s="5">
        <v>4</v>
      </c>
      <c r="F2" s="5" t="s">
        <v>7</v>
      </c>
    </row>
    <row r="3" spans="1:6" ht="15.75">
      <c r="A3" s="59">
        <v>2</v>
      </c>
      <c r="B3" s="3" t="s">
        <v>13</v>
      </c>
      <c r="C3" s="6" t="s">
        <v>179</v>
      </c>
      <c r="D3" s="5">
        <v>88</v>
      </c>
      <c r="E3" s="5">
        <v>4</v>
      </c>
      <c r="F3" s="5" t="s">
        <v>7</v>
      </c>
    </row>
    <row r="4" spans="1:6" ht="16.5" customHeight="1">
      <c r="A4" s="59">
        <v>3</v>
      </c>
      <c r="B4" s="3" t="s">
        <v>14</v>
      </c>
      <c r="C4" s="6" t="s">
        <v>180</v>
      </c>
      <c r="D4" s="5">
        <v>64</v>
      </c>
      <c r="E4" s="5">
        <v>4</v>
      </c>
      <c r="F4" s="5" t="s">
        <v>7</v>
      </c>
    </row>
    <row r="5" spans="1:6" ht="15.75">
      <c r="A5" s="59">
        <v>4</v>
      </c>
      <c r="B5" s="3" t="s">
        <v>15</v>
      </c>
      <c r="C5" s="6" t="s">
        <v>181</v>
      </c>
      <c r="D5" s="5">
        <v>84</v>
      </c>
      <c r="E5" s="5">
        <v>4</v>
      </c>
      <c r="F5" s="5" t="s">
        <v>7</v>
      </c>
    </row>
    <row r="6" spans="1:6" ht="15.75">
      <c r="A6" s="59">
        <v>5</v>
      </c>
      <c r="B6" s="3" t="s">
        <v>16</v>
      </c>
      <c r="C6" s="6" t="s">
        <v>182</v>
      </c>
      <c r="D6" s="5">
        <v>64</v>
      </c>
      <c r="E6" s="5">
        <v>4</v>
      </c>
      <c r="F6" s="5" t="s">
        <v>7</v>
      </c>
    </row>
    <row r="7" spans="1:6" ht="15.75">
      <c r="A7" s="59">
        <v>6</v>
      </c>
      <c r="B7" s="3" t="s">
        <v>9</v>
      </c>
      <c r="C7" s="6" t="s">
        <v>175</v>
      </c>
      <c r="D7" s="5">
        <v>140</v>
      </c>
      <c r="E7" s="5">
        <v>4</v>
      </c>
      <c r="F7" s="5" t="s">
        <v>7</v>
      </c>
    </row>
    <row r="8" spans="1:6" ht="15.75">
      <c r="A8" s="59">
        <v>7</v>
      </c>
      <c r="B8" s="3" t="s">
        <v>10</v>
      </c>
      <c r="C8" s="6" t="s">
        <v>176</v>
      </c>
      <c r="D8" s="5">
        <v>136</v>
      </c>
      <c r="E8" s="5">
        <v>4</v>
      </c>
      <c r="F8" s="5" t="s">
        <v>7</v>
      </c>
    </row>
    <row r="9" spans="1:6" ht="15.75">
      <c r="A9" s="59">
        <v>8</v>
      </c>
      <c r="B9" s="3" t="s">
        <v>19</v>
      </c>
      <c r="C9" s="6" t="s">
        <v>185</v>
      </c>
      <c r="D9" s="5">
        <v>120</v>
      </c>
      <c r="E9" s="5">
        <v>4</v>
      </c>
      <c r="F9" s="5" t="s">
        <v>7</v>
      </c>
    </row>
    <row r="10" spans="1:6" ht="15.75">
      <c r="A10" s="59">
        <v>9</v>
      </c>
      <c r="B10" s="3" t="s">
        <v>6</v>
      </c>
      <c r="C10" s="4" t="s">
        <v>173</v>
      </c>
      <c r="D10" s="5">
        <v>168</v>
      </c>
      <c r="E10" s="5">
        <v>4</v>
      </c>
      <c r="F10" s="5" t="s">
        <v>7</v>
      </c>
    </row>
    <row r="11" spans="1:6" ht="15.75">
      <c r="A11" s="59">
        <v>10</v>
      </c>
      <c r="B11" s="3" t="s">
        <v>8</v>
      </c>
      <c r="C11" s="6" t="s">
        <v>174</v>
      </c>
      <c r="D11" s="5">
        <v>160</v>
      </c>
      <c r="E11" s="5">
        <v>4</v>
      </c>
      <c r="F11" s="5" t="s">
        <v>7</v>
      </c>
    </row>
    <row r="12" spans="1:6" ht="15.75">
      <c r="A12" s="59">
        <v>11</v>
      </c>
      <c r="B12" s="3" t="s">
        <v>39</v>
      </c>
      <c r="C12" s="7" t="s">
        <v>190</v>
      </c>
      <c r="D12" s="8">
        <v>36</v>
      </c>
      <c r="E12" s="8">
        <v>4</v>
      </c>
      <c r="F12" s="8" t="s">
        <v>7</v>
      </c>
    </row>
    <row r="13" spans="1:6" ht="31.5">
      <c r="A13" s="59">
        <v>12</v>
      </c>
      <c r="B13" s="3" t="s">
        <v>40</v>
      </c>
      <c r="C13" s="7" t="s">
        <v>191</v>
      </c>
      <c r="D13" s="8">
        <v>44</v>
      </c>
      <c r="E13" s="8">
        <v>4</v>
      </c>
      <c r="F13" s="8" t="s">
        <v>7</v>
      </c>
    </row>
    <row r="14" spans="1:6" ht="31.5">
      <c r="A14" s="59">
        <v>13</v>
      </c>
      <c r="B14" s="3" t="s">
        <v>41</v>
      </c>
      <c r="C14" s="7" t="s">
        <v>192</v>
      </c>
      <c r="D14" s="8">
        <v>68</v>
      </c>
      <c r="E14" s="8">
        <v>4</v>
      </c>
      <c r="F14" s="8" t="s">
        <v>7</v>
      </c>
    </row>
    <row r="15" spans="1:6" ht="31.5">
      <c r="A15" s="59">
        <v>14</v>
      </c>
      <c r="B15" s="3" t="s">
        <v>42</v>
      </c>
      <c r="C15" s="7" t="s">
        <v>193</v>
      </c>
      <c r="D15" s="8">
        <v>68</v>
      </c>
      <c r="E15" s="8">
        <v>4</v>
      </c>
      <c r="F15" s="8" t="s">
        <v>7</v>
      </c>
    </row>
    <row r="16" spans="1:6" ht="15.75">
      <c r="A16" s="59">
        <v>15</v>
      </c>
      <c r="B16" s="3" t="s">
        <v>43</v>
      </c>
      <c r="C16" s="4" t="s">
        <v>194</v>
      </c>
      <c r="D16" s="5">
        <v>56</v>
      </c>
      <c r="E16" s="5">
        <v>4</v>
      </c>
      <c r="F16" s="5" t="s">
        <v>7</v>
      </c>
    </row>
    <row r="17" spans="1:6" ht="15.75">
      <c r="A17" s="59">
        <v>16</v>
      </c>
      <c r="B17" s="3" t="s">
        <v>44</v>
      </c>
      <c r="C17" s="6" t="s">
        <v>195</v>
      </c>
      <c r="D17" s="5">
        <v>92</v>
      </c>
      <c r="E17" s="5">
        <v>4</v>
      </c>
      <c r="F17" s="5" t="s">
        <v>7</v>
      </c>
    </row>
    <row r="18" spans="1:6" ht="15.75">
      <c r="A18" s="59">
        <v>17</v>
      </c>
      <c r="B18" s="3" t="s">
        <v>45</v>
      </c>
      <c r="C18" s="4" t="s">
        <v>196</v>
      </c>
      <c r="D18" s="5">
        <v>228</v>
      </c>
      <c r="E18" s="5">
        <v>4</v>
      </c>
      <c r="F18" s="5" t="s">
        <v>7</v>
      </c>
    </row>
    <row r="19" spans="1:6" ht="15.75">
      <c r="A19" s="59">
        <v>18</v>
      </c>
      <c r="B19" s="3" t="s">
        <v>46</v>
      </c>
      <c r="C19" s="6" t="s">
        <v>197</v>
      </c>
      <c r="D19" s="5">
        <v>72</v>
      </c>
      <c r="E19" s="5">
        <v>4</v>
      </c>
      <c r="F19" s="5" t="s">
        <v>7</v>
      </c>
    </row>
    <row r="20" spans="1:6" ht="15.75">
      <c r="A20" s="59">
        <v>19</v>
      </c>
      <c r="B20" s="3" t="s">
        <v>37</v>
      </c>
      <c r="C20" s="6" t="s">
        <v>188</v>
      </c>
      <c r="D20" s="5">
        <v>120</v>
      </c>
      <c r="E20" s="5">
        <v>4</v>
      </c>
      <c r="F20" s="5" t="s">
        <v>7</v>
      </c>
    </row>
    <row r="21" spans="1:6" ht="15.75">
      <c r="A21" s="59">
        <v>20</v>
      </c>
      <c r="B21" s="3" t="s">
        <v>38</v>
      </c>
      <c r="C21" s="6" t="s">
        <v>189</v>
      </c>
      <c r="D21" s="5">
        <v>132</v>
      </c>
      <c r="E21" s="5">
        <v>4</v>
      </c>
      <c r="F21" s="5" t="s">
        <v>7</v>
      </c>
    </row>
    <row r="22" spans="1:6" ht="15.75">
      <c r="A22" s="59">
        <v>21</v>
      </c>
      <c r="B22" s="3" t="s">
        <v>47</v>
      </c>
      <c r="C22" s="4" t="s">
        <v>198</v>
      </c>
      <c r="D22" s="5">
        <v>240</v>
      </c>
      <c r="E22" s="5">
        <v>4</v>
      </c>
      <c r="F22" s="5" t="s">
        <v>7</v>
      </c>
    </row>
    <row r="23" spans="1:6" ht="15.75">
      <c r="A23" s="59">
        <v>22</v>
      </c>
      <c r="B23" s="3" t="s">
        <v>35</v>
      </c>
      <c r="C23" s="6" t="s">
        <v>186</v>
      </c>
      <c r="D23" s="5">
        <v>152</v>
      </c>
      <c r="E23" s="5">
        <v>4</v>
      </c>
      <c r="F23" s="5" t="s">
        <v>7</v>
      </c>
    </row>
    <row r="24" spans="1:6" ht="15.75">
      <c r="A24" s="59">
        <v>23</v>
      </c>
      <c r="B24" s="3" t="s">
        <v>36</v>
      </c>
      <c r="C24" s="6" t="s">
        <v>187</v>
      </c>
      <c r="D24" s="5">
        <v>148</v>
      </c>
      <c r="E24" s="5">
        <v>4</v>
      </c>
      <c r="F24" s="5" t="s">
        <v>7</v>
      </c>
    </row>
    <row r="25" spans="1:6" ht="15.75">
      <c r="A25" s="59">
        <v>24</v>
      </c>
      <c r="B25" s="3" t="s">
        <v>76</v>
      </c>
      <c r="C25" s="4" t="s">
        <v>208</v>
      </c>
      <c r="D25" s="5">
        <v>196</v>
      </c>
      <c r="E25" s="5">
        <v>4</v>
      </c>
      <c r="F25" s="5" t="s">
        <v>7</v>
      </c>
    </row>
    <row r="26" spans="1:6" ht="15.75">
      <c r="A26" s="59">
        <v>25</v>
      </c>
      <c r="B26" s="3" t="s">
        <v>77</v>
      </c>
      <c r="C26" s="4" t="s">
        <v>209</v>
      </c>
      <c r="D26" s="5">
        <v>80</v>
      </c>
      <c r="E26" s="5">
        <v>4</v>
      </c>
      <c r="F26" s="5" t="s">
        <v>7</v>
      </c>
    </row>
    <row r="27" spans="1:6" ht="15.75">
      <c r="A27" s="59">
        <v>26</v>
      </c>
      <c r="B27" s="3" t="s">
        <v>78</v>
      </c>
      <c r="C27" s="4" t="s">
        <v>301</v>
      </c>
      <c r="D27" s="5">
        <v>144</v>
      </c>
      <c r="E27" s="5">
        <v>4</v>
      </c>
      <c r="F27" s="5" t="s">
        <v>73</v>
      </c>
    </row>
    <row r="28" spans="1:6" ht="15.75">
      <c r="A28" s="59">
        <v>27</v>
      </c>
      <c r="B28" s="3" t="s">
        <v>80</v>
      </c>
      <c r="C28" s="6" t="s">
        <v>304</v>
      </c>
      <c r="D28" s="5">
        <v>144</v>
      </c>
      <c r="E28" s="5">
        <v>4</v>
      </c>
      <c r="F28" s="5" t="s">
        <v>73</v>
      </c>
    </row>
    <row r="29" spans="1:6" ht="15.75">
      <c r="A29" s="59">
        <v>28</v>
      </c>
      <c r="B29" s="3" t="s">
        <v>79</v>
      </c>
      <c r="C29" s="4" t="s">
        <v>302</v>
      </c>
      <c r="D29" s="5">
        <v>52</v>
      </c>
      <c r="E29" s="5">
        <v>4</v>
      </c>
      <c r="F29" s="5" t="s">
        <v>7</v>
      </c>
    </row>
    <row r="30" spans="1:6" ht="15.75">
      <c r="A30" s="59">
        <v>29</v>
      </c>
      <c r="B30" s="3" t="s">
        <v>81</v>
      </c>
      <c r="C30" s="6" t="s">
        <v>303</v>
      </c>
      <c r="D30" s="5">
        <v>52</v>
      </c>
      <c r="E30" s="5">
        <v>4</v>
      </c>
      <c r="F30" s="5" t="s">
        <v>7</v>
      </c>
    </row>
    <row r="31" spans="1:6" ht="15.75">
      <c r="A31" s="59">
        <v>30</v>
      </c>
      <c r="B31" s="3" t="s">
        <v>82</v>
      </c>
      <c r="C31" s="6" t="s">
        <v>210</v>
      </c>
      <c r="D31" s="5">
        <v>176</v>
      </c>
      <c r="E31" s="5">
        <v>4</v>
      </c>
      <c r="F31" s="5" t="s">
        <v>7</v>
      </c>
    </row>
    <row r="32" spans="1:6" ht="15.75">
      <c r="A32" s="59">
        <v>31</v>
      </c>
      <c r="B32" s="3" t="s">
        <v>83</v>
      </c>
      <c r="C32" s="6" t="s">
        <v>211</v>
      </c>
      <c r="D32" s="5">
        <v>56</v>
      </c>
      <c r="E32" s="5">
        <v>4</v>
      </c>
      <c r="F32" s="5" t="s">
        <v>7</v>
      </c>
    </row>
    <row r="33" spans="1:6" ht="15.75">
      <c r="A33" s="59">
        <v>32</v>
      </c>
      <c r="B33" s="3" t="s">
        <v>110</v>
      </c>
      <c r="C33" s="6" t="s">
        <v>238</v>
      </c>
      <c r="D33" s="5">
        <v>88</v>
      </c>
      <c r="E33" s="5">
        <v>4</v>
      </c>
      <c r="F33" s="5" t="s">
        <v>7</v>
      </c>
    </row>
    <row r="34" spans="1:6" ht="15.75">
      <c r="A34" s="59">
        <v>33</v>
      </c>
      <c r="B34" s="3" t="s">
        <v>84</v>
      </c>
      <c r="C34" s="4" t="s">
        <v>212</v>
      </c>
      <c r="D34" s="5">
        <v>144</v>
      </c>
      <c r="E34" s="5">
        <v>4</v>
      </c>
      <c r="F34" s="5" t="s">
        <v>7</v>
      </c>
    </row>
    <row r="35" spans="1:6" ht="15.75">
      <c r="A35" s="59">
        <v>34</v>
      </c>
      <c r="B35" s="3" t="s">
        <v>85</v>
      </c>
      <c r="C35" s="4" t="s">
        <v>213</v>
      </c>
      <c r="D35" s="5">
        <v>52</v>
      </c>
      <c r="E35" s="5">
        <v>4</v>
      </c>
      <c r="F35" s="5" t="s">
        <v>7</v>
      </c>
    </row>
    <row r="36" spans="1:6" ht="15.75">
      <c r="A36" s="59">
        <v>35</v>
      </c>
      <c r="B36" s="3" t="s">
        <v>86</v>
      </c>
      <c r="C36" s="4" t="s">
        <v>214</v>
      </c>
      <c r="D36" s="5">
        <v>164</v>
      </c>
      <c r="E36" s="5">
        <v>4</v>
      </c>
      <c r="F36" s="5" t="s">
        <v>73</v>
      </c>
    </row>
    <row r="37" spans="1:6" ht="15.75">
      <c r="A37" s="59">
        <v>36</v>
      </c>
      <c r="B37" s="3" t="s">
        <v>87</v>
      </c>
      <c r="C37" s="4" t="s">
        <v>215</v>
      </c>
      <c r="D37" s="5">
        <v>156</v>
      </c>
      <c r="E37" s="5">
        <v>4</v>
      </c>
      <c r="F37" s="5" t="s">
        <v>73</v>
      </c>
    </row>
    <row r="38" spans="1:6" ht="15.75">
      <c r="A38" s="59">
        <v>37</v>
      </c>
      <c r="B38" s="3" t="s">
        <v>88</v>
      </c>
      <c r="C38" s="4" t="s">
        <v>216</v>
      </c>
      <c r="D38" s="5">
        <v>84</v>
      </c>
      <c r="E38" s="5">
        <v>4</v>
      </c>
      <c r="F38" s="5" t="s">
        <v>7</v>
      </c>
    </row>
    <row r="39" spans="1:6" ht="15.75">
      <c r="A39" s="59">
        <v>38</v>
      </c>
      <c r="B39" s="3" t="s">
        <v>89</v>
      </c>
      <c r="C39" s="4" t="s">
        <v>217</v>
      </c>
      <c r="D39" s="5">
        <v>92</v>
      </c>
      <c r="E39" s="5">
        <v>4</v>
      </c>
      <c r="F39" s="5" t="s">
        <v>7</v>
      </c>
    </row>
    <row r="40" spans="1:6" ht="15.75">
      <c r="A40" s="59">
        <v>39</v>
      </c>
      <c r="B40" s="3" t="s">
        <v>90</v>
      </c>
      <c r="C40" s="4" t="s">
        <v>218</v>
      </c>
      <c r="D40" s="5">
        <v>124</v>
      </c>
      <c r="E40" s="5">
        <v>4</v>
      </c>
      <c r="F40" s="5" t="s">
        <v>7</v>
      </c>
    </row>
    <row r="41" spans="1:6" ht="15.75">
      <c r="A41" s="59">
        <v>40</v>
      </c>
      <c r="B41" s="3" t="s">
        <v>91</v>
      </c>
      <c r="C41" s="4" t="s">
        <v>219</v>
      </c>
      <c r="D41" s="5">
        <v>68</v>
      </c>
      <c r="E41" s="5">
        <v>4</v>
      </c>
      <c r="F41" s="5" t="s">
        <v>7</v>
      </c>
    </row>
    <row r="42" spans="1:6" ht="15.75">
      <c r="A42" s="59">
        <v>41</v>
      </c>
      <c r="B42" s="3" t="s">
        <v>92</v>
      </c>
      <c r="C42" s="4" t="s">
        <v>220</v>
      </c>
      <c r="D42" s="5">
        <v>32</v>
      </c>
      <c r="E42" s="5">
        <v>4</v>
      </c>
      <c r="F42" s="5" t="s">
        <v>7</v>
      </c>
    </row>
    <row r="43" spans="1:6" ht="15.75">
      <c r="A43" s="59">
        <v>42</v>
      </c>
      <c r="B43" s="3" t="s">
        <v>93</v>
      </c>
      <c r="C43" s="4" t="s">
        <v>221</v>
      </c>
      <c r="D43" s="5">
        <v>32</v>
      </c>
      <c r="E43" s="5">
        <v>4</v>
      </c>
      <c r="F43" s="5" t="s">
        <v>7</v>
      </c>
    </row>
    <row r="44" spans="1:6" ht="15.75">
      <c r="A44" s="59">
        <v>43</v>
      </c>
      <c r="B44" s="3" t="s">
        <v>94</v>
      </c>
      <c r="C44" s="4" t="s">
        <v>222</v>
      </c>
      <c r="D44" s="5">
        <v>32</v>
      </c>
      <c r="E44" s="5">
        <v>4</v>
      </c>
      <c r="F44" s="5" t="s">
        <v>7</v>
      </c>
    </row>
    <row r="45" spans="1:6" ht="15.75">
      <c r="A45" s="59">
        <v>44</v>
      </c>
      <c r="B45" s="3" t="s">
        <v>95</v>
      </c>
      <c r="C45" s="4" t="s">
        <v>223</v>
      </c>
      <c r="D45" s="5">
        <v>32</v>
      </c>
      <c r="E45" s="5">
        <v>4</v>
      </c>
      <c r="F45" s="5" t="s">
        <v>7</v>
      </c>
    </row>
    <row r="46" spans="1:6" ht="15.75">
      <c r="A46" s="59">
        <v>45</v>
      </c>
      <c r="B46" s="3" t="s">
        <v>96</v>
      </c>
      <c r="C46" s="4" t="s">
        <v>224</v>
      </c>
      <c r="D46" s="5">
        <v>32</v>
      </c>
      <c r="E46" s="5">
        <v>4</v>
      </c>
      <c r="F46" s="5" t="s">
        <v>7</v>
      </c>
    </row>
    <row r="47" spans="1:6" ht="15.75">
      <c r="A47" s="59">
        <v>46</v>
      </c>
      <c r="B47" s="3" t="s">
        <v>97</v>
      </c>
      <c r="C47" s="4" t="s">
        <v>225</v>
      </c>
      <c r="D47" s="5">
        <v>32</v>
      </c>
      <c r="E47" s="5">
        <v>4</v>
      </c>
      <c r="F47" s="5" t="s">
        <v>7</v>
      </c>
    </row>
    <row r="48" spans="1:6" ht="15.75">
      <c r="A48" s="59">
        <v>47</v>
      </c>
      <c r="B48" s="3" t="s">
        <v>98</v>
      </c>
      <c r="C48" s="4" t="s">
        <v>226</v>
      </c>
      <c r="D48" s="5">
        <v>32</v>
      </c>
      <c r="E48" s="5">
        <v>4</v>
      </c>
      <c r="F48" s="5" t="s">
        <v>7</v>
      </c>
    </row>
    <row r="49" spans="1:6" ht="15.75">
      <c r="A49" s="59">
        <v>48</v>
      </c>
      <c r="B49" s="3" t="s">
        <v>99</v>
      </c>
      <c r="C49" s="4" t="s">
        <v>227</v>
      </c>
      <c r="D49" s="5">
        <v>32</v>
      </c>
      <c r="E49" s="5">
        <v>4</v>
      </c>
      <c r="F49" s="5" t="s">
        <v>7</v>
      </c>
    </row>
    <row r="50" spans="1:6" ht="15.75">
      <c r="A50" s="59">
        <v>49</v>
      </c>
      <c r="B50" s="3" t="s">
        <v>100</v>
      </c>
      <c r="C50" s="4" t="s">
        <v>228</v>
      </c>
      <c r="D50" s="5">
        <v>32</v>
      </c>
      <c r="E50" s="5">
        <v>4</v>
      </c>
      <c r="F50" s="5" t="s">
        <v>7</v>
      </c>
    </row>
    <row r="51" spans="1:6" ht="15.75">
      <c r="A51" s="59">
        <v>50</v>
      </c>
      <c r="B51" s="3" t="s">
        <v>101</v>
      </c>
      <c r="C51" s="4" t="s">
        <v>229</v>
      </c>
      <c r="D51" s="5">
        <v>32</v>
      </c>
      <c r="E51" s="5">
        <v>4</v>
      </c>
      <c r="F51" s="5" t="s">
        <v>73</v>
      </c>
    </row>
    <row r="52" spans="1:6" ht="15.75">
      <c r="A52" s="59">
        <v>51</v>
      </c>
      <c r="B52" s="3" t="s">
        <v>103</v>
      </c>
      <c r="C52" s="4" t="s">
        <v>231</v>
      </c>
      <c r="D52" s="5">
        <v>92</v>
      </c>
      <c r="E52" s="5">
        <v>4</v>
      </c>
      <c r="F52" s="5" t="s">
        <v>7</v>
      </c>
    </row>
    <row r="53" spans="1:6" ht="15.75">
      <c r="A53" s="59">
        <v>52</v>
      </c>
      <c r="B53" s="3" t="s">
        <v>104</v>
      </c>
      <c r="C53" s="6" t="s">
        <v>232</v>
      </c>
      <c r="D53" s="5">
        <v>80</v>
      </c>
      <c r="E53" s="5">
        <v>4</v>
      </c>
      <c r="F53" s="5" t="s">
        <v>7</v>
      </c>
    </row>
    <row r="54" spans="1:6" ht="15.75">
      <c r="A54" s="59">
        <v>53</v>
      </c>
      <c r="B54" s="3" t="s">
        <v>105</v>
      </c>
      <c r="C54" s="6" t="s">
        <v>233</v>
      </c>
      <c r="D54" s="5">
        <v>40</v>
      </c>
      <c r="E54" s="5">
        <v>4</v>
      </c>
      <c r="F54" s="5" t="s">
        <v>73</v>
      </c>
    </row>
    <row r="55" spans="1:6" ht="15.75">
      <c r="A55" s="59">
        <v>54</v>
      </c>
      <c r="B55" s="3" t="s">
        <v>106</v>
      </c>
      <c r="C55" s="6" t="s">
        <v>234</v>
      </c>
      <c r="D55" s="5">
        <v>112</v>
      </c>
      <c r="E55" s="5">
        <v>4</v>
      </c>
      <c r="F55" s="5" t="s">
        <v>7</v>
      </c>
    </row>
    <row r="56" spans="1:6" ht="15.75">
      <c r="A56" s="59">
        <v>55</v>
      </c>
      <c r="B56" s="3" t="s">
        <v>107</v>
      </c>
      <c r="C56" s="6" t="s">
        <v>235</v>
      </c>
      <c r="D56" s="5">
        <v>56</v>
      </c>
      <c r="E56" s="5">
        <v>4</v>
      </c>
      <c r="F56" s="5" t="s">
        <v>7</v>
      </c>
    </row>
    <row r="57" spans="1:6" ht="15.75">
      <c r="A57" s="59">
        <v>56</v>
      </c>
      <c r="B57" s="3" t="s">
        <v>72</v>
      </c>
      <c r="C57" s="4" t="s">
        <v>205</v>
      </c>
      <c r="D57" s="5">
        <v>100</v>
      </c>
      <c r="E57" s="5">
        <v>4</v>
      </c>
      <c r="F57" s="5" t="s">
        <v>73</v>
      </c>
    </row>
    <row r="58" spans="1:6" ht="15.75">
      <c r="A58" s="59">
        <v>57</v>
      </c>
      <c r="B58" s="3" t="s">
        <v>74</v>
      </c>
      <c r="C58" s="4" t="s">
        <v>206</v>
      </c>
      <c r="D58" s="5">
        <v>96</v>
      </c>
      <c r="E58" s="5">
        <v>4</v>
      </c>
      <c r="F58" s="5" t="s">
        <v>7</v>
      </c>
    </row>
    <row r="59" spans="1:6" ht="15.75">
      <c r="A59" s="59">
        <v>58</v>
      </c>
      <c r="B59" s="3" t="s">
        <v>75</v>
      </c>
      <c r="C59" s="4" t="s">
        <v>207</v>
      </c>
      <c r="D59" s="5">
        <v>72</v>
      </c>
      <c r="E59" s="5">
        <v>4</v>
      </c>
      <c r="F59" s="5" t="s">
        <v>7</v>
      </c>
    </row>
    <row r="60" spans="1:6" ht="15.75">
      <c r="A60" s="59">
        <v>59</v>
      </c>
      <c r="B60" s="3" t="s">
        <v>69</v>
      </c>
      <c r="C60" s="4" t="s">
        <v>202</v>
      </c>
      <c r="D60" s="5">
        <v>168</v>
      </c>
      <c r="E60" s="5">
        <v>4</v>
      </c>
      <c r="F60" s="5" t="s">
        <v>7</v>
      </c>
    </row>
    <row r="61" spans="1:6" ht="15.75">
      <c r="A61" s="59">
        <v>60</v>
      </c>
      <c r="B61" s="3" t="s">
        <v>70</v>
      </c>
      <c r="C61" s="4" t="s">
        <v>203</v>
      </c>
      <c r="D61" s="5">
        <v>140</v>
      </c>
      <c r="E61" s="5">
        <v>4</v>
      </c>
      <c r="F61" s="5" t="s">
        <v>7</v>
      </c>
    </row>
    <row r="62" spans="1:6" ht="15.75">
      <c r="A62" s="59">
        <v>61</v>
      </c>
      <c r="B62" s="3" t="s">
        <v>71</v>
      </c>
      <c r="C62" s="4" t="s">
        <v>204</v>
      </c>
      <c r="D62" s="5">
        <v>92</v>
      </c>
      <c r="E62" s="5">
        <v>4</v>
      </c>
      <c r="F62" s="5" t="s">
        <v>7</v>
      </c>
    </row>
    <row r="63" spans="1:6" ht="15.75">
      <c r="A63" s="59">
        <v>62</v>
      </c>
      <c r="B63" s="3" t="s">
        <v>108</v>
      </c>
      <c r="C63" s="4" t="s">
        <v>236</v>
      </c>
      <c r="D63" s="5">
        <v>140</v>
      </c>
      <c r="E63" s="5">
        <v>4</v>
      </c>
      <c r="F63" s="5" t="s">
        <v>7</v>
      </c>
    </row>
    <row r="64" spans="1:6" ht="15.75">
      <c r="A64" s="59">
        <v>63</v>
      </c>
      <c r="B64" s="3" t="s">
        <v>109</v>
      </c>
      <c r="C64" s="4" t="s">
        <v>237</v>
      </c>
      <c r="D64" s="5">
        <v>48</v>
      </c>
      <c r="E64" s="5">
        <v>4</v>
      </c>
      <c r="F64" s="5" t="s">
        <v>7</v>
      </c>
    </row>
    <row r="65" spans="1:6" ht="15.75">
      <c r="A65" s="59">
        <v>64</v>
      </c>
      <c r="B65" s="3" t="s">
        <v>25</v>
      </c>
      <c r="C65" s="6" t="s">
        <v>247</v>
      </c>
      <c r="D65" s="5">
        <v>68</v>
      </c>
      <c r="E65" s="5">
        <v>4</v>
      </c>
      <c r="F65" s="5" t="s">
        <v>7</v>
      </c>
    </row>
    <row r="66" spans="1:6" ht="15.75">
      <c r="A66" s="59">
        <v>65</v>
      </c>
      <c r="B66" s="3" t="s">
        <v>26</v>
      </c>
      <c r="C66" s="6" t="s">
        <v>248</v>
      </c>
      <c r="D66" s="5">
        <v>88</v>
      </c>
      <c r="E66" s="5">
        <v>4</v>
      </c>
      <c r="F66" s="5" t="s">
        <v>7</v>
      </c>
    </row>
    <row r="67" spans="1:6" ht="15.75">
      <c r="A67" s="59">
        <v>66</v>
      </c>
      <c r="B67" s="3" t="s">
        <v>27</v>
      </c>
      <c r="C67" s="6" t="s">
        <v>249</v>
      </c>
      <c r="D67" s="5">
        <v>64</v>
      </c>
      <c r="E67" s="5">
        <v>4</v>
      </c>
      <c r="F67" s="5" t="s">
        <v>7</v>
      </c>
    </row>
    <row r="68" spans="1:6" ht="15.75">
      <c r="A68" s="59">
        <v>67</v>
      </c>
      <c r="B68" s="3" t="s">
        <v>28</v>
      </c>
      <c r="C68" s="6" t="s">
        <v>250</v>
      </c>
      <c r="D68" s="5">
        <v>68</v>
      </c>
      <c r="E68" s="5">
        <v>4</v>
      </c>
      <c r="F68" s="5" t="s">
        <v>7</v>
      </c>
    </row>
    <row r="69" spans="1:6" ht="15.75">
      <c r="A69" s="59">
        <v>68</v>
      </c>
      <c r="B69" s="3" t="s">
        <v>24</v>
      </c>
      <c r="C69" s="6" t="s">
        <v>246</v>
      </c>
      <c r="D69" s="5">
        <v>108</v>
      </c>
      <c r="E69" s="5">
        <v>4</v>
      </c>
      <c r="F69" s="5" t="s">
        <v>7</v>
      </c>
    </row>
    <row r="70" spans="1:6" ht="15.75">
      <c r="A70" s="59">
        <v>69</v>
      </c>
      <c r="B70" s="3" t="s">
        <v>32</v>
      </c>
      <c r="C70" s="6" t="s">
        <v>254</v>
      </c>
      <c r="D70" s="5">
        <v>76</v>
      </c>
      <c r="E70" s="5">
        <v>4</v>
      </c>
      <c r="F70" s="5" t="s">
        <v>7</v>
      </c>
    </row>
    <row r="71" spans="1:6" ht="15.75">
      <c r="A71" s="59">
        <v>70</v>
      </c>
      <c r="B71" s="3" t="s">
        <v>34</v>
      </c>
      <c r="C71" s="6" t="s">
        <v>256</v>
      </c>
      <c r="D71" s="5">
        <v>108</v>
      </c>
      <c r="E71" s="5">
        <v>4</v>
      </c>
      <c r="F71" s="5" t="s">
        <v>7</v>
      </c>
    </row>
    <row r="72" spans="1:6" ht="15.75">
      <c r="A72" s="59">
        <v>71</v>
      </c>
      <c r="B72" s="3" t="s">
        <v>29</v>
      </c>
      <c r="C72" s="6" t="s">
        <v>251</v>
      </c>
      <c r="D72" s="5">
        <v>60</v>
      </c>
      <c r="E72" s="5">
        <v>4</v>
      </c>
      <c r="F72" s="5" t="s">
        <v>7</v>
      </c>
    </row>
    <row r="73" spans="1:6" ht="15.75">
      <c r="A73" s="59">
        <v>72</v>
      </c>
      <c r="B73" s="3" t="s">
        <v>22</v>
      </c>
      <c r="C73" s="6" t="s">
        <v>244</v>
      </c>
      <c r="D73" s="5">
        <v>120</v>
      </c>
      <c r="E73" s="5">
        <v>4</v>
      </c>
      <c r="F73" s="5" t="s">
        <v>7</v>
      </c>
    </row>
    <row r="74" spans="1:6" ht="15.75">
      <c r="A74" s="59">
        <v>73</v>
      </c>
      <c r="B74" s="3" t="s">
        <v>23</v>
      </c>
      <c r="C74" s="6" t="s">
        <v>245</v>
      </c>
      <c r="D74" s="5">
        <v>120</v>
      </c>
      <c r="E74" s="5">
        <v>4</v>
      </c>
      <c r="F74" s="5" t="s">
        <v>7</v>
      </c>
    </row>
    <row r="75" spans="1:6" ht="15.75">
      <c r="A75" s="59">
        <v>74</v>
      </c>
      <c r="B75" s="3" t="s">
        <v>30</v>
      </c>
      <c r="C75" s="6" t="s">
        <v>252</v>
      </c>
      <c r="D75" s="5">
        <v>112</v>
      </c>
      <c r="E75" s="5">
        <v>4</v>
      </c>
      <c r="F75" s="5" t="s">
        <v>7</v>
      </c>
    </row>
    <row r="76" spans="1:6" ht="15.75">
      <c r="A76" s="59">
        <v>75</v>
      </c>
      <c r="B76" s="3" t="s">
        <v>20</v>
      </c>
      <c r="C76" s="6" t="s">
        <v>242</v>
      </c>
      <c r="D76" s="5">
        <v>156</v>
      </c>
      <c r="E76" s="5">
        <v>4</v>
      </c>
      <c r="F76" s="5" t="s">
        <v>7</v>
      </c>
    </row>
    <row r="77" spans="1:6" ht="15.75">
      <c r="A77" s="59">
        <v>76</v>
      </c>
      <c r="B77" s="3" t="s">
        <v>21</v>
      </c>
      <c r="C77" s="6" t="s">
        <v>243</v>
      </c>
      <c r="D77" s="5">
        <v>148</v>
      </c>
      <c r="E77" s="5">
        <v>4</v>
      </c>
      <c r="F77" s="5" t="s">
        <v>7</v>
      </c>
    </row>
    <row r="78" spans="1:6" ht="31.5">
      <c r="A78" s="59">
        <v>77</v>
      </c>
      <c r="B78" s="3" t="s">
        <v>55</v>
      </c>
      <c r="C78" s="6" t="s">
        <v>261</v>
      </c>
      <c r="D78" s="5">
        <v>52</v>
      </c>
      <c r="E78" s="5">
        <v>4</v>
      </c>
      <c r="F78" s="5" t="s">
        <v>7</v>
      </c>
    </row>
    <row r="79" spans="1:6" ht="15.75">
      <c r="A79" s="59">
        <v>78</v>
      </c>
      <c r="B79" s="3" t="s">
        <v>56</v>
      </c>
      <c r="C79" s="6" t="s">
        <v>262</v>
      </c>
      <c r="D79" s="5">
        <v>48</v>
      </c>
      <c r="E79" s="5">
        <v>4</v>
      </c>
      <c r="F79" s="5" t="s">
        <v>7</v>
      </c>
    </row>
    <row r="80" spans="1:6" ht="15.75">
      <c r="A80" s="59">
        <v>79</v>
      </c>
      <c r="B80" s="3" t="s">
        <v>57</v>
      </c>
      <c r="C80" s="6" t="s">
        <v>263</v>
      </c>
      <c r="D80" s="5">
        <v>32</v>
      </c>
      <c r="E80" s="5">
        <v>4</v>
      </c>
      <c r="F80" s="5" t="s">
        <v>7</v>
      </c>
    </row>
    <row r="81" spans="1:6" ht="31.5">
      <c r="A81" s="59">
        <v>80</v>
      </c>
      <c r="B81" s="3" t="s">
        <v>58</v>
      </c>
      <c r="C81" s="6" t="s">
        <v>264</v>
      </c>
      <c r="D81" s="5">
        <v>48</v>
      </c>
      <c r="E81" s="5">
        <v>4</v>
      </c>
      <c r="F81" s="5" t="s">
        <v>7</v>
      </c>
    </row>
    <row r="82" spans="1:6" ht="15.75">
      <c r="A82" s="59">
        <v>81</v>
      </c>
      <c r="B82" s="3" t="s">
        <v>61</v>
      </c>
      <c r="C82" s="6" t="s">
        <v>267</v>
      </c>
      <c r="D82" s="5">
        <v>100</v>
      </c>
      <c r="E82" s="5">
        <v>4</v>
      </c>
      <c r="F82" s="5" t="s">
        <v>7</v>
      </c>
    </row>
    <row r="83" spans="1:6" ht="15.75">
      <c r="A83" s="59">
        <v>82</v>
      </c>
      <c r="B83" s="3" t="s">
        <v>60</v>
      </c>
      <c r="C83" s="4" t="s">
        <v>266</v>
      </c>
      <c r="D83" s="5">
        <v>60</v>
      </c>
      <c r="E83" s="5">
        <v>4</v>
      </c>
      <c r="F83" s="5" t="s">
        <v>7</v>
      </c>
    </row>
    <row r="84" spans="1:6" ht="15.75">
      <c r="A84" s="59">
        <v>83</v>
      </c>
      <c r="B84" s="3" t="s">
        <v>62</v>
      </c>
      <c r="C84" s="4" t="s">
        <v>268</v>
      </c>
      <c r="D84" s="5">
        <v>88</v>
      </c>
      <c r="E84" s="5">
        <v>4</v>
      </c>
      <c r="F84" s="5" t="s">
        <v>7</v>
      </c>
    </row>
    <row r="85" spans="1:6" ht="15.75">
      <c r="A85" s="59">
        <v>84</v>
      </c>
      <c r="B85" s="3" t="s">
        <v>59</v>
      </c>
      <c r="C85" s="4" t="s">
        <v>265</v>
      </c>
      <c r="D85" s="5">
        <v>216</v>
      </c>
      <c r="E85" s="5">
        <v>4</v>
      </c>
      <c r="F85" s="5" t="s">
        <v>7</v>
      </c>
    </row>
    <row r="86" spans="1:6" ht="15.75">
      <c r="A86" s="59">
        <v>85</v>
      </c>
      <c r="B86" s="3" t="s">
        <v>66</v>
      </c>
      <c r="C86" s="6" t="s">
        <v>272</v>
      </c>
      <c r="D86" s="5">
        <v>76</v>
      </c>
      <c r="E86" s="5">
        <v>4</v>
      </c>
      <c r="F86" s="5" t="s">
        <v>7</v>
      </c>
    </row>
    <row r="87" spans="1:6" ht="15.75">
      <c r="A87" s="59">
        <v>86</v>
      </c>
      <c r="B87" s="3" t="s">
        <v>68</v>
      </c>
      <c r="C87" s="4" t="s">
        <v>274</v>
      </c>
      <c r="D87" s="5">
        <v>72</v>
      </c>
      <c r="E87" s="5">
        <v>4</v>
      </c>
      <c r="F87" s="5" t="s">
        <v>7</v>
      </c>
    </row>
    <row r="88" spans="1:6" ht="15.75">
      <c r="A88" s="59">
        <v>87</v>
      </c>
      <c r="B88" s="3" t="s">
        <v>63</v>
      </c>
      <c r="C88" s="6" t="s">
        <v>269</v>
      </c>
      <c r="D88" s="5">
        <v>68</v>
      </c>
      <c r="E88" s="5">
        <v>4</v>
      </c>
      <c r="F88" s="5" t="s">
        <v>7</v>
      </c>
    </row>
    <row r="89" spans="1:6" ht="15.75">
      <c r="A89" s="59">
        <v>88</v>
      </c>
      <c r="B89" s="3" t="s">
        <v>53</v>
      </c>
      <c r="C89" s="6" t="s">
        <v>259</v>
      </c>
      <c r="D89" s="5">
        <v>116</v>
      </c>
      <c r="E89" s="5">
        <v>4</v>
      </c>
      <c r="F89" s="5" t="s">
        <v>7</v>
      </c>
    </row>
    <row r="90" spans="1:6" ht="15.75">
      <c r="A90" s="59">
        <v>89</v>
      </c>
      <c r="B90" s="3" t="s">
        <v>54</v>
      </c>
      <c r="C90" s="6" t="s">
        <v>260</v>
      </c>
      <c r="D90" s="5">
        <v>116</v>
      </c>
      <c r="E90" s="5">
        <v>4</v>
      </c>
      <c r="F90" s="5" t="s">
        <v>7</v>
      </c>
    </row>
    <row r="91" spans="1:6" ht="15.75">
      <c r="A91" s="59">
        <v>90</v>
      </c>
      <c r="B91" s="3" t="s">
        <v>64</v>
      </c>
      <c r="C91" s="6" t="s">
        <v>270</v>
      </c>
      <c r="D91" s="5">
        <v>248</v>
      </c>
      <c r="E91" s="5">
        <v>4</v>
      </c>
      <c r="F91" s="5" t="s">
        <v>7</v>
      </c>
    </row>
    <row r="92" spans="1:6" ht="15.75">
      <c r="A92" s="59">
        <v>91</v>
      </c>
      <c r="B92" s="3" t="s">
        <v>51</v>
      </c>
      <c r="C92" s="4" t="s">
        <v>257</v>
      </c>
      <c r="D92" s="5">
        <v>160</v>
      </c>
      <c r="E92" s="5">
        <v>4</v>
      </c>
      <c r="F92" s="5" t="s">
        <v>7</v>
      </c>
    </row>
    <row r="93" spans="1:6" ht="15.75">
      <c r="A93" s="59">
        <v>92</v>
      </c>
      <c r="B93" s="3" t="s">
        <v>52</v>
      </c>
      <c r="C93" s="4" t="s">
        <v>258</v>
      </c>
      <c r="D93" s="5">
        <v>156</v>
      </c>
      <c r="E93" s="5">
        <v>4</v>
      </c>
      <c r="F93" s="5" t="s">
        <v>7</v>
      </c>
    </row>
    <row r="94" spans="1:6" ht="15.75">
      <c r="A94" s="59">
        <v>93</v>
      </c>
      <c r="B94" s="3" t="s">
        <v>130</v>
      </c>
      <c r="C94" s="4" t="s">
        <v>291</v>
      </c>
      <c r="D94" s="5">
        <v>196</v>
      </c>
      <c r="E94" s="5">
        <v>4</v>
      </c>
      <c r="F94" s="5" t="s">
        <v>7</v>
      </c>
    </row>
    <row r="95" spans="1:6" ht="15.75">
      <c r="A95" s="59">
        <v>94</v>
      </c>
      <c r="B95" s="3" t="s">
        <v>131</v>
      </c>
      <c r="C95" s="4" t="s">
        <v>292</v>
      </c>
      <c r="D95" s="5">
        <v>72</v>
      </c>
      <c r="E95" s="5">
        <v>4</v>
      </c>
      <c r="F95" s="5" t="s">
        <v>7</v>
      </c>
    </row>
    <row r="96" spans="1:6" ht="15.75">
      <c r="A96" s="59">
        <v>95</v>
      </c>
      <c r="B96" s="3" t="s">
        <v>122</v>
      </c>
      <c r="C96" s="6" t="s">
        <v>283</v>
      </c>
      <c r="D96" s="5">
        <v>176</v>
      </c>
      <c r="E96" s="5">
        <v>4</v>
      </c>
      <c r="F96" s="5" t="s">
        <v>7</v>
      </c>
    </row>
    <row r="97" spans="1:6" ht="15.75">
      <c r="A97" s="59">
        <v>96</v>
      </c>
      <c r="B97" s="3" t="s">
        <v>123</v>
      </c>
      <c r="C97" s="6" t="s">
        <v>284</v>
      </c>
      <c r="D97" s="5">
        <v>56</v>
      </c>
      <c r="E97" s="5">
        <v>4</v>
      </c>
      <c r="F97" s="5" t="s">
        <v>7</v>
      </c>
    </row>
    <row r="98" spans="1:6" ht="15.75">
      <c r="A98" s="59">
        <v>97</v>
      </c>
      <c r="B98" s="3" t="s">
        <v>111</v>
      </c>
      <c r="C98" s="6" t="s">
        <v>239</v>
      </c>
      <c r="D98" s="5">
        <v>60</v>
      </c>
      <c r="E98" s="5">
        <v>4</v>
      </c>
      <c r="F98" s="5" t="s">
        <v>7</v>
      </c>
    </row>
    <row r="99" spans="1:6" ht="15.75">
      <c r="A99" s="59">
        <v>98</v>
      </c>
      <c r="B99" s="3" t="s">
        <v>112</v>
      </c>
      <c r="C99" s="6" t="s">
        <v>240</v>
      </c>
      <c r="D99" s="5">
        <v>72</v>
      </c>
      <c r="E99" s="5">
        <v>4</v>
      </c>
      <c r="F99" s="5" t="s">
        <v>7</v>
      </c>
    </row>
    <row r="100" spans="1:6" ht="15.75">
      <c r="A100" s="59">
        <v>99</v>
      </c>
      <c r="B100" s="3" t="s">
        <v>113</v>
      </c>
      <c r="C100" s="6" t="s">
        <v>241</v>
      </c>
      <c r="D100" s="5">
        <v>68</v>
      </c>
      <c r="E100" s="5">
        <v>4</v>
      </c>
      <c r="F100" s="5" t="s">
        <v>7</v>
      </c>
    </row>
    <row r="101" spans="1:6" ht="15.75">
      <c r="A101" s="59">
        <v>100</v>
      </c>
      <c r="B101" s="3" t="s">
        <v>129</v>
      </c>
      <c r="C101" s="4" t="s">
        <v>290</v>
      </c>
      <c r="D101" s="5">
        <v>48</v>
      </c>
      <c r="E101" s="5">
        <v>4</v>
      </c>
      <c r="F101" s="5" t="s">
        <v>7</v>
      </c>
    </row>
    <row r="102" spans="1:6" ht="15.75">
      <c r="A102" s="59">
        <v>101</v>
      </c>
      <c r="B102" s="3" t="s">
        <v>128</v>
      </c>
      <c r="C102" s="4" t="s">
        <v>289</v>
      </c>
      <c r="D102" s="5">
        <v>120</v>
      </c>
      <c r="E102" s="5">
        <v>4</v>
      </c>
      <c r="F102" s="5" t="s">
        <v>7</v>
      </c>
    </row>
    <row r="103" spans="1:6" ht="15.75">
      <c r="A103" s="59">
        <v>102</v>
      </c>
      <c r="B103" s="9" t="s">
        <v>132</v>
      </c>
      <c r="C103" s="10" t="s">
        <v>293</v>
      </c>
      <c r="D103" s="11">
        <v>196</v>
      </c>
      <c r="E103" s="11">
        <v>4</v>
      </c>
      <c r="F103" s="11" t="s">
        <v>7</v>
      </c>
    </row>
    <row r="104" spans="1:6" ht="15.75">
      <c r="A104" s="59">
        <v>103</v>
      </c>
      <c r="B104" s="9" t="s">
        <v>133</v>
      </c>
      <c r="C104" s="10" t="s">
        <v>294</v>
      </c>
      <c r="D104" s="11">
        <v>196</v>
      </c>
      <c r="E104" s="11">
        <v>4</v>
      </c>
      <c r="F104" s="11" t="s">
        <v>7</v>
      </c>
    </row>
    <row r="105" spans="1:6" ht="15.75">
      <c r="A105" s="59">
        <v>104</v>
      </c>
      <c r="B105" s="9" t="s">
        <v>134</v>
      </c>
      <c r="C105" s="10" t="s">
        <v>295</v>
      </c>
      <c r="D105" s="11">
        <v>80</v>
      </c>
      <c r="E105" s="11">
        <v>4</v>
      </c>
      <c r="F105" s="11" t="s">
        <v>7</v>
      </c>
    </row>
    <row r="106" spans="1:6" ht="15.75">
      <c r="A106" s="59">
        <v>105</v>
      </c>
      <c r="B106" s="9" t="s">
        <v>135</v>
      </c>
      <c r="C106" s="10" t="s">
        <v>296</v>
      </c>
      <c r="D106" s="11">
        <v>100</v>
      </c>
      <c r="E106" s="11">
        <v>4</v>
      </c>
      <c r="F106" s="11" t="s">
        <v>7</v>
      </c>
    </row>
    <row r="107" spans="1:6" ht="15.75">
      <c r="A107" s="59">
        <v>106</v>
      </c>
      <c r="B107" s="3" t="s">
        <v>127</v>
      </c>
      <c r="C107" s="4" t="s">
        <v>288</v>
      </c>
      <c r="D107" s="5">
        <v>64</v>
      </c>
      <c r="E107" s="5">
        <v>4</v>
      </c>
      <c r="F107" s="5" t="s">
        <v>7</v>
      </c>
    </row>
    <row r="108" spans="1:6" ht="15.75">
      <c r="A108" s="59">
        <v>107</v>
      </c>
      <c r="B108" s="3" t="s">
        <v>126</v>
      </c>
      <c r="C108" s="4" t="s">
        <v>287</v>
      </c>
      <c r="D108" s="5">
        <v>124</v>
      </c>
      <c r="E108" s="5">
        <v>4</v>
      </c>
      <c r="F108" s="5" t="s">
        <v>7</v>
      </c>
    </row>
    <row r="109" spans="1:6" ht="15.75">
      <c r="A109" s="59">
        <v>108</v>
      </c>
      <c r="B109" s="3" t="s">
        <v>102</v>
      </c>
      <c r="C109" s="4" t="s">
        <v>230</v>
      </c>
      <c r="D109" s="5">
        <v>68</v>
      </c>
      <c r="E109" s="5">
        <v>4</v>
      </c>
      <c r="F109" s="5" t="s">
        <v>73</v>
      </c>
    </row>
    <row r="110" spans="1:6" ht="15.75">
      <c r="A110" s="59">
        <v>109</v>
      </c>
      <c r="B110" s="3" t="s">
        <v>139</v>
      </c>
      <c r="C110" s="4" t="s">
        <v>300</v>
      </c>
      <c r="D110" s="5">
        <v>88</v>
      </c>
      <c r="E110" s="5">
        <v>4</v>
      </c>
      <c r="F110" s="5" t="s">
        <v>7</v>
      </c>
    </row>
    <row r="111" spans="1:6" ht="15.75">
      <c r="A111" s="59">
        <v>110</v>
      </c>
      <c r="B111" s="3" t="s">
        <v>136</v>
      </c>
      <c r="C111" s="6" t="s">
        <v>297</v>
      </c>
      <c r="D111" s="5">
        <v>108</v>
      </c>
      <c r="E111" s="5">
        <v>4</v>
      </c>
      <c r="F111" s="5" t="s">
        <v>7</v>
      </c>
    </row>
    <row r="112" spans="1:6" ht="15.75">
      <c r="A112" s="59">
        <v>111</v>
      </c>
      <c r="B112" s="3" t="s">
        <v>137</v>
      </c>
      <c r="C112" s="6" t="s">
        <v>298</v>
      </c>
      <c r="D112" s="5">
        <v>44</v>
      </c>
      <c r="E112" s="5">
        <v>4</v>
      </c>
      <c r="F112" s="5" t="s">
        <v>7</v>
      </c>
    </row>
    <row r="113" spans="1:6" ht="15.75">
      <c r="A113" s="59">
        <v>112</v>
      </c>
      <c r="B113" s="3" t="s">
        <v>120</v>
      </c>
      <c r="C113" s="4" t="s">
        <v>281</v>
      </c>
      <c r="D113" s="5">
        <v>116</v>
      </c>
      <c r="E113" s="5">
        <v>4</v>
      </c>
      <c r="F113" s="5" t="s">
        <v>7</v>
      </c>
    </row>
    <row r="114" spans="1:6" ht="15.75">
      <c r="A114" s="59">
        <v>113</v>
      </c>
      <c r="B114" s="3" t="s">
        <v>121</v>
      </c>
      <c r="C114" s="4" t="s">
        <v>282</v>
      </c>
      <c r="D114" s="5">
        <v>52</v>
      </c>
      <c r="E114" s="5">
        <v>4</v>
      </c>
      <c r="F114" s="5" t="s">
        <v>7</v>
      </c>
    </row>
    <row r="115" spans="1:6" ht="15.75">
      <c r="A115" s="59">
        <v>114</v>
      </c>
      <c r="B115" s="3" t="s">
        <v>117</v>
      </c>
      <c r="C115" s="4" t="s">
        <v>278</v>
      </c>
      <c r="D115" s="5">
        <v>96</v>
      </c>
      <c r="E115" s="5">
        <v>4</v>
      </c>
      <c r="F115" s="5" t="s">
        <v>7</v>
      </c>
    </row>
    <row r="116" spans="1:6" ht="15.75">
      <c r="A116" s="59">
        <v>115</v>
      </c>
      <c r="B116" s="3" t="s">
        <v>118</v>
      </c>
      <c r="C116" s="4" t="s">
        <v>279</v>
      </c>
      <c r="D116" s="5">
        <v>96</v>
      </c>
      <c r="E116" s="5">
        <v>4</v>
      </c>
      <c r="F116" s="5" t="s">
        <v>7</v>
      </c>
    </row>
    <row r="117" spans="1:6" ht="15.75">
      <c r="A117" s="59">
        <v>116</v>
      </c>
      <c r="B117" s="3" t="s">
        <v>119</v>
      </c>
      <c r="C117" s="4" t="s">
        <v>280</v>
      </c>
      <c r="D117" s="5">
        <v>76</v>
      </c>
      <c r="E117" s="5">
        <v>4</v>
      </c>
      <c r="F117" s="5" t="s">
        <v>7</v>
      </c>
    </row>
    <row r="118" spans="1:6" ht="15.75">
      <c r="A118" s="59">
        <v>117</v>
      </c>
      <c r="B118" s="3" t="s">
        <v>114</v>
      </c>
      <c r="C118" s="4" t="s">
        <v>275</v>
      </c>
      <c r="D118" s="5">
        <v>172</v>
      </c>
      <c r="E118" s="5">
        <v>4</v>
      </c>
      <c r="F118" s="5" t="s">
        <v>7</v>
      </c>
    </row>
    <row r="119" spans="1:6" ht="15.75">
      <c r="A119" s="59">
        <v>118</v>
      </c>
      <c r="B119" s="3" t="s">
        <v>115</v>
      </c>
      <c r="C119" s="4" t="s">
        <v>276</v>
      </c>
      <c r="D119" s="5">
        <v>144</v>
      </c>
      <c r="E119" s="5">
        <v>4</v>
      </c>
      <c r="F119" s="5" t="s">
        <v>7</v>
      </c>
    </row>
    <row r="120" spans="1:6" ht="15.75">
      <c r="A120" s="59">
        <v>119</v>
      </c>
      <c r="B120" s="3" t="s">
        <v>116</v>
      </c>
      <c r="C120" s="4" t="s">
        <v>277</v>
      </c>
      <c r="D120" s="5">
        <v>92</v>
      </c>
      <c r="E120" s="5">
        <v>4</v>
      </c>
      <c r="F120" s="5" t="s">
        <v>7</v>
      </c>
    </row>
    <row r="121" spans="1:6" ht="15.75">
      <c r="A121" s="59">
        <v>120</v>
      </c>
      <c r="B121" s="3" t="s">
        <v>124</v>
      </c>
      <c r="C121" s="4" t="s">
        <v>285</v>
      </c>
      <c r="D121" s="5">
        <v>136</v>
      </c>
      <c r="E121" s="5">
        <v>4</v>
      </c>
      <c r="F121" s="5" t="s">
        <v>7</v>
      </c>
    </row>
    <row r="122" spans="1:6" ht="15.75">
      <c r="A122" s="59">
        <v>121</v>
      </c>
      <c r="B122" s="3" t="s">
        <v>125</v>
      </c>
      <c r="C122" s="4" t="s">
        <v>286</v>
      </c>
      <c r="D122" s="5">
        <v>44</v>
      </c>
      <c r="E122" s="5">
        <v>4</v>
      </c>
      <c r="F122" s="5" t="s">
        <v>7</v>
      </c>
    </row>
    <row r="123" spans="1:6" ht="15.75">
      <c r="A123" s="59">
        <v>122</v>
      </c>
      <c r="B123" s="3" t="s">
        <v>11</v>
      </c>
      <c r="C123" s="4" t="s">
        <v>177</v>
      </c>
      <c r="D123" s="5">
        <v>112</v>
      </c>
      <c r="E123" s="5">
        <v>4</v>
      </c>
      <c r="F123" s="5" t="s">
        <v>7</v>
      </c>
    </row>
    <row r="124" spans="1:6" ht="15.75">
      <c r="A124" s="59">
        <v>123</v>
      </c>
      <c r="B124" s="3" t="s">
        <v>18</v>
      </c>
      <c r="C124" s="6" t="s">
        <v>184</v>
      </c>
      <c r="D124" s="5">
        <v>100</v>
      </c>
      <c r="E124" s="5">
        <v>4</v>
      </c>
      <c r="F124" s="5" t="s">
        <v>7</v>
      </c>
    </row>
    <row r="125" spans="1:6" ht="15.75">
      <c r="A125" s="59">
        <v>124</v>
      </c>
      <c r="B125" s="3" t="s">
        <v>17</v>
      </c>
      <c r="C125" s="6" t="s">
        <v>183</v>
      </c>
      <c r="D125" s="5">
        <v>76</v>
      </c>
      <c r="E125" s="5">
        <v>4</v>
      </c>
      <c r="F125" s="5" t="s">
        <v>7</v>
      </c>
    </row>
    <row r="126" spans="1:6" ht="15.75">
      <c r="A126" s="59">
        <v>125</v>
      </c>
      <c r="B126" s="3" t="s">
        <v>48</v>
      </c>
      <c r="C126" s="6" t="s">
        <v>199</v>
      </c>
      <c r="D126" s="5">
        <v>96</v>
      </c>
      <c r="E126" s="5">
        <v>4</v>
      </c>
      <c r="F126" s="5" t="s">
        <v>7</v>
      </c>
    </row>
    <row r="127" spans="1:6" ht="15.75">
      <c r="A127" s="59">
        <v>126</v>
      </c>
      <c r="B127" s="3" t="s">
        <v>49</v>
      </c>
      <c r="C127" s="6" t="s">
        <v>200</v>
      </c>
      <c r="D127" s="5">
        <v>64</v>
      </c>
      <c r="E127" s="5">
        <v>4</v>
      </c>
      <c r="F127" s="5" t="s">
        <v>7</v>
      </c>
    </row>
    <row r="128" spans="1:6" ht="15.75">
      <c r="A128" s="59">
        <v>127</v>
      </c>
      <c r="B128" s="3" t="s">
        <v>50</v>
      </c>
      <c r="C128" s="6" t="s">
        <v>201</v>
      </c>
      <c r="D128" s="5">
        <v>68</v>
      </c>
      <c r="E128" s="5">
        <v>4</v>
      </c>
      <c r="F128" s="5" t="s">
        <v>7</v>
      </c>
    </row>
    <row r="129" spans="1:6" ht="15.75">
      <c r="A129" s="59">
        <v>128</v>
      </c>
      <c r="B129" s="3" t="s">
        <v>31</v>
      </c>
      <c r="C129" s="6" t="s">
        <v>253</v>
      </c>
      <c r="D129" s="5">
        <v>80</v>
      </c>
      <c r="E129" s="5">
        <v>4</v>
      </c>
      <c r="F129" s="5" t="s">
        <v>7</v>
      </c>
    </row>
    <row r="130" spans="1:6" ht="15.75">
      <c r="A130" s="59">
        <v>129</v>
      </c>
      <c r="B130" s="3" t="s">
        <v>33</v>
      </c>
      <c r="C130" s="6" t="s">
        <v>255</v>
      </c>
      <c r="D130" s="5">
        <v>96</v>
      </c>
      <c r="E130" s="5">
        <v>4</v>
      </c>
      <c r="F130" s="5" t="s">
        <v>7</v>
      </c>
    </row>
    <row r="131" spans="1:6" ht="15.75">
      <c r="A131" s="59">
        <v>130</v>
      </c>
      <c r="B131" s="3" t="s">
        <v>65</v>
      </c>
      <c r="C131" s="6" t="s">
        <v>271</v>
      </c>
      <c r="D131" s="5">
        <v>76</v>
      </c>
      <c r="E131" s="5">
        <v>4</v>
      </c>
      <c r="F131" s="5" t="s">
        <v>7</v>
      </c>
    </row>
    <row r="132" spans="1:6" ht="15.75">
      <c r="A132" s="59">
        <v>131</v>
      </c>
      <c r="B132" s="3" t="s">
        <v>67</v>
      </c>
      <c r="C132" s="6" t="s">
        <v>273</v>
      </c>
      <c r="D132" s="5">
        <v>80</v>
      </c>
      <c r="E132" s="5">
        <v>4</v>
      </c>
      <c r="F132" s="5" t="s">
        <v>7</v>
      </c>
    </row>
    <row r="133" spans="1:6" ht="15.75">
      <c r="A133" s="59">
        <v>132</v>
      </c>
      <c r="B133" s="3" t="s">
        <v>138</v>
      </c>
      <c r="C133" s="6" t="s">
        <v>299</v>
      </c>
      <c r="D133" s="5">
        <v>92</v>
      </c>
      <c r="E133" s="5">
        <v>4</v>
      </c>
      <c r="F133" s="12" t="s">
        <v>73</v>
      </c>
    </row>
  </sheetData>
  <sortState xmlns:xlrd2="http://schemas.microsoft.com/office/spreadsheetml/2017/richdata2" ref="A2:F133">
    <sortCondition ref="B2:B133"/>
  </sortState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R143"/>
  <sheetViews>
    <sheetView topLeftCell="A5" workbookViewId="0">
      <selection activeCell="N138" sqref="A6:N138"/>
    </sheetView>
  </sheetViews>
  <sheetFormatPr defaultColWidth="9" defaultRowHeight="15"/>
  <cols>
    <col min="1" max="1" width="6.5703125" style="53" customWidth="1"/>
    <col min="2" max="2" width="46.28515625" style="22" customWidth="1"/>
    <col min="3" max="3" width="27.42578125" style="22" hidden="1" customWidth="1"/>
    <col min="4" max="4" width="15" style="22" customWidth="1"/>
    <col min="5" max="5" width="5.140625" style="22" customWidth="1"/>
    <col min="6" max="6" width="4.5703125" style="22" customWidth="1"/>
    <col min="7" max="7" width="5.7109375" style="22" customWidth="1"/>
    <col min="8" max="8" width="6.42578125" style="22" customWidth="1"/>
    <col min="9" max="9" width="9" style="22" customWidth="1"/>
    <col min="10" max="10" width="8.140625" style="22" customWidth="1"/>
    <col min="11" max="11" width="5.85546875" style="22" customWidth="1"/>
    <col min="12" max="12" width="9.85546875" style="52" customWidth="1"/>
    <col min="13" max="13" width="12" style="22" customWidth="1"/>
    <col min="14" max="14" width="11.7109375" style="22" customWidth="1"/>
    <col min="15" max="17" width="9" style="22" customWidth="1"/>
    <col min="18" max="18" width="12.42578125" style="22" customWidth="1"/>
    <col min="19" max="16384" width="9" style="22"/>
  </cols>
  <sheetData>
    <row r="2" spans="1:17">
      <c r="O2" s="54">
        <v>0.5</v>
      </c>
      <c r="P2" s="54">
        <v>0.3</v>
      </c>
      <c r="Q2" s="54">
        <v>0.2</v>
      </c>
    </row>
    <row r="3" spans="1:17">
      <c r="A3" s="108" t="s">
        <v>140</v>
      </c>
      <c r="B3" s="108" t="s">
        <v>141</v>
      </c>
      <c r="C3" s="16"/>
      <c r="D3" s="108" t="s">
        <v>142</v>
      </c>
      <c r="E3" s="111" t="s">
        <v>143</v>
      </c>
      <c r="F3" s="111"/>
      <c r="G3" s="111" t="s">
        <v>144</v>
      </c>
      <c r="H3" s="111"/>
      <c r="I3" s="111" t="s">
        <v>145</v>
      </c>
      <c r="J3" s="111" t="s">
        <v>146</v>
      </c>
      <c r="K3" s="111" t="s">
        <v>147</v>
      </c>
      <c r="L3" s="112" t="s">
        <v>148</v>
      </c>
      <c r="M3" s="111" t="s">
        <v>149</v>
      </c>
      <c r="N3" s="111"/>
      <c r="O3" s="111" t="s">
        <v>150</v>
      </c>
      <c r="P3" s="113"/>
      <c r="Q3" s="113"/>
    </row>
    <row r="4" spans="1:17">
      <c r="A4" s="108"/>
      <c r="B4" s="108"/>
      <c r="C4" s="16"/>
      <c r="D4" s="108"/>
      <c r="E4" s="111"/>
      <c r="F4" s="111"/>
      <c r="G4" s="111" t="s">
        <v>151</v>
      </c>
      <c r="H4" s="111"/>
      <c r="I4" s="111"/>
      <c r="J4" s="111"/>
      <c r="K4" s="111"/>
      <c r="L4" s="112"/>
      <c r="M4" s="111"/>
      <c r="N4" s="111"/>
      <c r="O4" s="113"/>
      <c r="P4" s="113"/>
      <c r="Q4" s="113"/>
    </row>
    <row r="5" spans="1:17">
      <c r="A5" s="108"/>
      <c r="B5" s="108"/>
      <c r="C5" s="16"/>
      <c r="D5" s="108"/>
      <c r="E5" s="16" t="s">
        <v>152</v>
      </c>
      <c r="F5" s="16" t="s">
        <v>153</v>
      </c>
      <c r="G5" s="16" t="s">
        <v>152</v>
      </c>
      <c r="H5" s="16" t="s">
        <v>153</v>
      </c>
      <c r="I5" s="111"/>
      <c r="J5" s="111"/>
      <c r="K5" s="111"/>
      <c r="L5" s="112"/>
      <c r="M5" s="16" t="s">
        <v>152</v>
      </c>
      <c r="N5" s="16" t="s">
        <v>153</v>
      </c>
      <c r="O5" s="45">
        <v>45442</v>
      </c>
      <c r="P5" s="45" t="s">
        <v>438</v>
      </c>
      <c r="Q5" s="45">
        <v>45488</v>
      </c>
    </row>
    <row r="6" spans="1:17">
      <c r="A6" s="25" t="s">
        <v>154</v>
      </c>
      <c r="B6" s="25" t="s">
        <v>155</v>
      </c>
      <c r="C6" s="25"/>
      <c r="D6" s="25" t="s">
        <v>156</v>
      </c>
      <c r="E6" s="25" t="s">
        <v>157</v>
      </c>
      <c r="F6" s="25" t="s">
        <v>158</v>
      </c>
      <c r="G6" s="25" t="s">
        <v>159</v>
      </c>
      <c r="H6" s="25" t="s">
        <v>160</v>
      </c>
      <c r="I6" s="25" t="s">
        <v>161</v>
      </c>
      <c r="J6" s="25" t="s">
        <v>162</v>
      </c>
      <c r="K6" s="25" t="s">
        <v>163</v>
      </c>
      <c r="L6" s="46" t="s">
        <v>164</v>
      </c>
      <c r="M6" s="25" t="s">
        <v>165</v>
      </c>
      <c r="N6" s="25" t="s">
        <v>166</v>
      </c>
      <c r="O6" s="25" t="s">
        <v>167</v>
      </c>
      <c r="P6" s="25" t="s">
        <v>168</v>
      </c>
      <c r="Q6" s="25" t="s">
        <v>169</v>
      </c>
    </row>
    <row r="7" spans="1:17" ht="26.25" customHeight="1">
      <c r="A7" s="34">
        <v>1</v>
      </c>
      <c r="B7" s="26" t="s">
        <v>173</v>
      </c>
      <c r="C7" s="26" t="s">
        <v>317</v>
      </c>
      <c r="D7" s="31" t="s">
        <v>305</v>
      </c>
      <c r="E7" s="40">
        <v>4</v>
      </c>
      <c r="F7" s="40" t="s">
        <v>7</v>
      </c>
      <c r="G7" s="33">
        <v>65</v>
      </c>
      <c r="H7" s="33">
        <v>180</v>
      </c>
      <c r="I7" s="34" t="s">
        <v>170</v>
      </c>
      <c r="J7" s="40">
        <v>168</v>
      </c>
      <c r="K7" s="35" t="s">
        <v>172</v>
      </c>
      <c r="L7" s="42">
        <v>63000</v>
      </c>
      <c r="M7" s="42">
        <f t="shared" ref="M7:M38" si="0">L7*J7</f>
        <v>10584000</v>
      </c>
      <c r="N7" s="42">
        <f t="shared" ref="N7:N38" si="1">L7*4</f>
        <v>252000</v>
      </c>
      <c r="O7" s="33"/>
      <c r="P7" s="33"/>
      <c r="Q7" s="33"/>
    </row>
    <row r="8" spans="1:17" ht="26.25" customHeight="1">
      <c r="A8" s="34">
        <v>2</v>
      </c>
      <c r="B8" s="26" t="s">
        <v>174</v>
      </c>
      <c r="C8" s="26" t="s">
        <v>317</v>
      </c>
      <c r="D8" s="31" t="s">
        <v>306</v>
      </c>
      <c r="E8" s="40">
        <v>4</v>
      </c>
      <c r="F8" s="40" t="s">
        <v>7</v>
      </c>
      <c r="G8" s="33">
        <v>65</v>
      </c>
      <c r="H8" s="33">
        <v>180</v>
      </c>
      <c r="I8" s="34" t="s">
        <v>170</v>
      </c>
      <c r="J8" s="40">
        <v>160</v>
      </c>
      <c r="K8" s="35" t="s">
        <v>172</v>
      </c>
      <c r="L8" s="42">
        <v>59000</v>
      </c>
      <c r="M8" s="42">
        <f t="shared" si="0"/>
        <v>9440000</v>
      </c>
      <c r="N8" s="42">
        <f t="shared" si="1"/>
        <v>236000</v>
      </c>
      <c r="O8" s="33"/>
      <c r="P8" s="33"/>
      <c r="Q8" s="33"/>
    </row>
    <row r="9" spans="1:17" ht="26.25" customHeight="1">
      <c r="A9" s="34">
        <v>3</v>
      </c>
      <c r="B9" s="26" t="s">
        <v>175</v>
      </c>
      <c r="C9" s="26" t="s">
        <v>317</v>
      </c>
      <c r="D9" s="31" t="s">
        <v>307</v>
      </c>
      <c r="E9" s="40">
        <v>4</v>
      </c>
      <c r="F9" s="40" t="s">
        <v>7</v>
      </c>
      <c r="G9" s="33">
        <v>65</v>
      </c>
      <c r="H9" s="33">
        <v>180</v>
      </c>
      <c r="I9" s="34" t="s">
        <v>170</v>
      </c>
      <c r="J9" s="40">
        <v>140</v>
      </c>
      <c r="K9" s="35" t="s">
        <v>172</v>
      </c>
      <c r="L9" s="42">
        <v>60000</v>
      </c>
      <c r="M9" s="42">
        <f t="shared" si="0"/>
        <v>8400000</v>
      </c>
      <c r="N9" s="42">
        <f t="shared" si="1"/>
        <v>240000</v>
      </c>
      <c r="O9" s="33"/>
      <c r="P9" s="33"/>
      <c r="Q9" s="33"/>
    </row>
    <row r="10" spans="1:17" ht="26.25" customHeight="1">
      <c r="A10" s="34">
        <v>4</v>
      </c>
      <c r="B10" s="26" t="s">
        <v>176</v>
      </c>
      <c r="C10" s="26" t="s">
        <v>317</v>
      </c>
      <c r="D10" s="31" t="s">
        <v>308</v>
      </c>
      <c r="E10" s="40">
        <v>4</v>
      </c>
      <c r="F10" s="40" t="s">
        <v>7</v>
      </c>
      <c r="G10" s="33">
        <v>65</v>
      </c>
      <c r="H10" s="33">
        <v>180</v>
      </c>
      <c r="I10" s="34" t="s">
        <v>170</v>
      </c>
      <c r="J10" s="40">
        <v>136</v>
      </c>
      <c r="K10" s="35" t="s">
        <v>172</v>
      </c>
      <c r="L10" s="42">
        <v>54000</v>
      </c>
      <c r="M10" s="42">
        <f t="shared" si="0"/>
        <v>7344000</v>
      </c>
      <c r="N10" s="42">
        <f t="shared" si="1"/>
        <v>216000</v>
      </c>
      <c r="O10" s="33"/>
      <c r="P10" s="33"/>
      <c r="Q10" s="33"/>
    </row>
    <row r="11" spans="1:17" ht="26.25" customHeight="1">
      <c r="A11" s="34">
        <v>5</v>
      </c>
      <c r="B11" s="26" t="s">
        <v>177</v>
      </c>
      <c r="C11" s="26" t="s">
        <v>317</v>
      </c>
      <c r="D11" s="31" t="s">
        <v>439</v>
      </c>
      <c r="E11" s="40">
        <v>4</v>
      </c>
      <c r="F11" s="40" t="s">
        <v>7</v>
      </c>
      <c r="G11" s="33">
        <v>65</v>
      </c>
      <c r="H11" s="33">
        <v>180</v>
      </c>
      <c r="I11" s="41" t="s">
        <v>170</v>
      </c>
      <c r="J11" s="40">
        <v>112</v>
      </c>
      <c r="K11" s="35" t="s">
        <v>172</v>
      </c>
      <c r="L11" s="47">
        <v>54000</v>
      </c>
      <c r="M11" s="42">
        <f t="shared" si="0"/>
        <v>6048000</v>
      </c>
      <c r="N11" s="42">
        <f t="shared" si="1"/>
        <v>216000</v>
      </c>
      <c r="O11" s="33"/>
      <c r="P11" s="33"/>
      <c r="Q11" s="33"/>
    </row>
    <row r="12" spans="1:17" ht="26.25" customHeight="1">
      <c r="A12" s="34">
        <v>6</v>
      </c>
      <c r="B12" s="26" t="s">
        <v>178</v>
      </c>
      <c r="C12" s="26" t="s">
        <v>317</v>
      </c>
      <c r="D12" s="31" t="s">
        <v>309</v>
      </c>
      <c r="E12" s="40">
        <v>4</v>
      </c>
      <c r="F12" s="40" t="s">
        <v>7</v>
      </c>
      <c r="G12" s="33">
        <v>65</v>
      </c>
      <c r="H12" s="33">
        <v>180</v>
      </c>
      <c r="I12" s="41" t="s">
        <v>170</v>
      </c>
      <c r="J12" s="40">
        <v>52</v>
      </c>
      <c r="K12" s="35" t="s">
        <v>171</v>
      </c>
      <c r="L12" s="47">
        <v>56000</v>
      </c>
      <c r="M12" s="42">
        <f t="shared" si="0"/>
        <v>2912000</v>
      </c>
      <c r="N12" s="42">
        <f t="shared" si="1"/>
        <v>224000</v>
      </c>
      <c r="O12" s="33"/>
      <c r="P12" s="33"/>
      <c r="Q12" s="33"/>
    </row>
    <row r="13" spans="1:17" ht="26.25" customHeight="1">
      <c r="A13" s="34">
        <v>7</v>
      </c>
      <c r="B13" s="26" t="s">
        <v>179</v>
      </c>
      <c r="C13" s="26" t="s">
        <v>317</v>
      </c>
      <c r="D13" s="31" t="s">
        <v>310</v>
      </c>
      <c r="E13" s="40">
        <v>4</v>
      </c>
      <c r="F13" s="40" t="s">
        <v>7</v>
      </c>
      <c r="G13" s="33">
        <v>65</v>
      </c>
      <c r="H13" s="33">
        <v>180</v>
      </c>
      <c r="I13" s="41" t="s">
        <v>170</v>
      </c>
      <c r="J13" s="40">
        <v>88</v>
      </c>
      <c r="K13" s="35" t="s">
        <v>171</v>
      </c>
      <c r="L13" s="47">
        <v>48000</v>
      </c>
      <c r="M13" s="42">
        <f t="shared" si="0"/>
        <v>4224000</v>
      </c>
      <c r="N13" s="42">
        <f t="shared" si="1"/>
        <v>192000</v>
      </c>
      <c r="O13" s="33"/>
      <c r="P13" s="33"/>
      <c r="Q13" s="33"/>
    </row>
    <row r="14" spans="1:17" ht="26.25" customHeight="1">
      <c r="A14" s="34">
        <v>8</v>
      </c>
      <c r="B14" s="26" t="s">
        <v>180</v>
      </c>
      <c r="C14" s="26" t="s">
        <v>317</v>
      </c>
      <c r="D14" s="31" t="s">
        <v>311</v>
      </c>
      <c r="E14" s="40">
        <v>4</v>
      </c>
      <c r="F14" s="40" t="s">
        <v>7</v>
      </c>
      <c r="G14" s="33">
        <v>65</v>
      </c>
      <c r="H14" s="33">
        <v>180</v>
      </c>
      <c r="I14" s="41" t="s">
        <v>170</v>
      </c>
      <c r="J14" s="40">
        <v>64</v>
      </c>
      <c r="K14" s="35" t="s">
        <v>171</v>
      </c>
      <c r="L14" s="47">
        <v>54000</v>
      </c>
      <c r="M14" s="42">
        <f t="shared" si="0"/>
        <v>3456000</v>
      </c>
      <c r="N14" s="42">
        <f t="shared" si="1"/>
        <v>216000</v>
      </c>
      <c r="O14" s="33"/>
      <c r="P14" s="33"/>
      <c r="Q14" s="33"/>
    </row>
    <row r="15" spans="1:17" ht="26.25" customHeight="1">
      <c r="A15" s="34">
        <v>9</v>
      </c>
      <c r="B15" s="26" t="s">
        <v>181</v>
      </c>
      <c r="C15" s="26" t="s">
        <v>317</v>
      </c>
      <c r="D15" s="31" t="s">
        <v>312</v>
      </c>
      <c r="E15" s="40">
        <v>4</v>
      </c>
      <c r="F15" s="40" t="s">
        <v>7</v>
      </c>
      <c r="G15" s="33">
        <v>65</v>
      </c>
      <c r="H15" s="33">
        <v>180</v>
      </c>
      <c r="I15" s="41" t="s">
        <v>170</v>
      </c>
      <c r="J15" s="40">
        <v>84</v>
      </c>
      <c r="K15" s="35" t="s">
        <v>171</v>
      </c>
      <c r="L15" s="47">
        <v>55000</v>
      </c>
      <c r="M15" s="42">
        <f t="shared" si="0"/>
        <v>4620000</v>
      </c>
      <c r="N15" s="42">
        <f t="shared" si="1"/>
        <v>220000</v>
      </c>
      <c r="O15" s="33"/>
      <c r="P15" s="33"/>
      <c r="Q15" s="33"/>
    </row>
    <row r="16" spans="1:17" ht="26.25" customHeight="1">
      <c r="A16" s="34">
        <v>10</v>
      </c>
      <c r="B16" s="26" t="s">
        <v>182</v>
      </c>
      <c r="C16" s="26" t="s">
        <v>317</v>
      </c>
      <c r="D16" s="31" t="s">
        <v>313</v>
      </c>
      <c r="E16" s="40">
        <v>4</v>
      </c>
      <c r="F16" s="40" t="s">
        <v>7</v>
      </c>
      <c r="G16" s="33">
        <v>65</v>
      </c>
      <c r="H16" s="33">
        <v>180</v>
      </c>
      <c r="I16" s="41" t="s">
        <v>170</v>
      </c>
      <c r="J16" s="40">
        <v>64</v>
      </c>
      <c r="K16" s="35" t="s">
        <v>171</v>
      </c>
      <c r="L16" s="47">
        <v>52000</v>
      </c>
      <c r="M16" s="42">
        <f t="shared" si="0"/>
        <v>3328000</v>
      </c>
      <c r="N16" s="42">
        <f t="shared" si="1"/>
        <v>208000</v>
      </c>
      <c r="O16" s="33"/>
      <c r="P16" s="33"/>
      <c r="Q16" s="33"/>
    </row>
    <row r="17" spans="1:17" ht="26.25" customHeight="1">
      <c r="A17" s="34">
        <v>11</v>
      </c>
      <c r="B17" s="26" t="s">
        <v>183</v>
      </c>
      <c r="C17" s="26" t="s">
        <v>317</v>
      </c>
      <c r="D17" s="31" t="s">
        <v>314</v>
      </c>
      <c r="E17" s="40">
        <v>4</v>
      </c>
      <c r="F17" s="40" t="s">
        <v>7</v>
      </c>
      <c r="G17" s="33">
        <v>65</v>
      </c>
      <c r="H17" s="33">
        <v>180</v>
      </c>
      <c r="I17" s="41" t="s">
        <v>170</v>
      </c>
      <c r="J17" s="40">
        <v>76</v>
      </c>
      <c r="K17" s="35" t="s">
        <v>171</v>
      </c>
      <c r="L17" s="47">
        <v>54000</v>
      </c>
      <c r="M17" s="42">
        <f t="shared" si="0"/>
        <v>4104000</v>
      </c>
      <c r="N17" s="42">
        <f t="shared" si="1"/>
        <v>216000</v>
      </c>
      <c r="O17" s="33"/>
      <c r="P17" s="33"/>
      <c r="Q17" s="33"/>
    </row>
    <row r="18" spans="1:17" ht="26.25" customHeight="1">
      <c r="A18" s="34">
        <v>12</v>
      </c>
      <c r="B18" s="26" t="s">
        <v>184</v>
      </c>
      <c r="C18" s="26" t="s">
        <v>317</v>
      </c>
      <c r="D18" s="31" t="s">
        <v>315</v>
      </c>
      <c r="E18" s="40">
        <v>4</v>
      </c>
      <c r="F18" s="40" t="s">
        <v>7</v>
      </c>
      <c r="G18" s="33">
        <v>65</v>
      </c>
      <c r="H18" s="33">
        <v>180</v>
      </c>
      <c r="I18" s="41" t="s">
        <v>170</v>
      </c>
      <c r="J18" s="40">
        <v>100</v>
      </c>
      <c r="K18" s="35" t="s">
        <v>172</v>
      </c>
      <c r="L18" s="47">
        <v>54000</v>
      </c>
      <c r="M18" s="42">
        <f t="shared" si="0"/>
        <v>5400000</v>
      </c>
      <c r="N18" s="42">
        <f t="shared" si="1"/>
        <v>216000</v>
      </c>
      <c r="O18" s="33"/>
      <c r="P18" s="33"/>
      <c r="Q18" s="33"/>
    </row>
    <row r="19" spans="1:17" ht="26.25" customHeight="1">
      <c r="A19" s="34">
        <v>13</v>
      </c>
      <c r="B19" s="26" t="s">
        <v>185</v>
      </c>
      <c r="C19" s="26" t="s">
        <v>317</v>
      </c>
      <c r="D19" s="31" t="s">
        <v>316</v>
      </c>
      <c r="E19" s="40">
        <v>4</v>
      </c>
      <c r="F19" s="40" t="s">
        <v>7</v>
      </c>
      <c r="G19" s="33">
        <v>65</v>
      </c>
      <c r="H19" s="33">
        <v>180</v>
      </c>
      <c r="I19" s="41" t="s">
        <v>170</v>
      </c>
      <c r="J19" s="40">
        <v>120</v>
      </c>
      <c r="K19" s="35" t="s">
        <v>172</v>
      </c>
      <c r="L19" s="47">
        <v>54000</v>
      </c>
      <c r="M19" s="42">
        <f t="shared" si="0"/>
        <v>6480000</v>
      </c>
      <c r="N19" s="42">
        <f t="shared" si="1"/>
        <v>216000</v>
      </c>
      <c r="O19" s="33"/>
      <c r="P19" s="33"/>
      <c r="Q19" s="33"/>
    </row>
    <row r="20" spans="1:17" ht="26.25" customHeight="1">
      <c r="A20" s="34">
        <v>14</v>
      </c>
      <c r="B20" s="26" t="s">
        <v>242</v>
      </c>
      <c r="C20" s="26" t="s">
        <v>317</v>
      </c>
      <c r="D20" s="31" t="s">
        <v>318</v>
      </c>
      <c r="E20" s="40">
        <v>4</v>
      </c>
      <c r="F20" s="40" t="s">
        <v>7</v>
      </c>
      <c r="G20" s="33">
        <v>65</v>
      </c>
      <c r="H20" s="33">
        <v>180</v>
      </c>
      <c r="I20" s="34" t="s">
        <v>170</v>
      </c>
      <c r="J20" s="40">
        <v>156</v>
      </c>
      <c r="K20" s="35" t="s">
        <v>172</v>
      </c>
      <c r="L20" s="42">
        <v>163000</v>
      </c>
      <c r="M20" s="42">
        <f t="shared" si="0"/>
        <v>25428000</v>
      </c>
      <c r="N20" s="42">
        <f t="shared" si="1"/>
        <v>652000</v>
      </c>
      <c r="O20" s="33"/>
      <c r="P20" s="33"/>
      <c r="Q20" s="33"/>
    </row>
    <row r="21" spans="1:17" ht="26.25" customHeight="1">
      <c r="A21" s="34">
        <v>15</v>
      </c>
      <c r="B21" s="26" t="s">
        <v>243</v>
      </c>
      <c r="C21" s="26" t="s">
        <v>317</v>
      </c>
      <c r="D21" s="31" t="s">
        <v>319</v>
      </c>
      <c r="E21" s="40">
        <v>4</v>
      </c>
      <c r="F21" s="40" t="s">
        <v>7</v>
      </c>
      <c r="G21" s="33">
        <v>65</v>
      </c>
      <c r="H21" s="33">
        <v>180</v>
      </c>
      <c r="I21" s="41" t="s">
        <v>170</v>
      </c>
      <c r="J21" s="40">
        <v>148</v>
      </c>
      <c r="K21" s="35" t="s">
        <v>172</v>
      </c>
      <c r="L21" s="47">
        <v>144000</v>
      </c>
      <c r="M21" s="42">
        <f t="shared" si="0"/>
        <v>21312000</v>
      </c>
      <c r="N21" s="42">
        <f t="shared" si="1"/>
        <v>576000</v>
      </c>
      <c r="O21" s="33"/>
      <c r="P21" s="33"/>
      <c r="Q21" s="33"/>
    </row>
    <row r="22" spans="1:17" ht="26.25" customHeight="1">
      <c r="A22" s="34">
        <v>16</v>
      </c>
      <c r="B22" s="26" t="s">
        <v>244</v>
      </c>
      <c r="C22" s="26" t="s">
        <v>317</v>
      </c>
      <c r="D22" s="31" t="s">
        <v>320</v>
      </c>
      <c r="E22" s="40">
        <v>4</v>
      </c>
      <c r="F22" s="40" t="s">
        <v>7</v>
      </c>
      <c r="G22" s="33">
        <v>65</v>
      </c>
      <c r="H22" s="33">
        <v>180</v>
      </c>
      <c r="I22" s="34" t="s">
        <v>170</v>
      </c>
      <c r="J22" s="40">
        <v>120</v>
      </c>
      <c r="K22" s="35" t="s">
        <v>172</v>
      </c>
      <c r="L22" s="42">
        <v>162000</v>
      </c>
      <c r="M22" s="42">
        <f t="shared" si="0"/>
        <v>19440000</v>
      </c>
      <c r="N22" s="42">
        <f t="shared" si="1"/>
        <v>648000</v>
      </c>
      <c r="O22" s="33"/>
      <c r="P22" s="33"/>
      <c r="Q22" s="33"/>
    </row>
    <row r="23" spans="1:17" ht="26.25" customHeight="1">
      <c r="A23" s="34">
        <v>17</v>
      </c>
      <c r="B23" s="26" t="s">
        <v>245</v>
      </c>
      <c r="C23" s="26" t="s">
        <v>317</v>
      </c>
      <c r="D23" s="31" t="s">
        <v>321</v>
      </c>
      <c r="E23" s="40">
        <v>4</v>
      </c>
      <c r="F23" s="40" t="s">
        <v>7</v>
      </c>
      <c r="G23" s="33">
        <v>65</v>
      </c>
      <c r="H23" s="33">
        <v>180</v>
      </c>
      <c r="I23" s="34" t="s">
        <v>170</v>
      </c>
      <c r="J23" s="40">
        <v>120</v>
      </c>
      <c r="K23" s="35" t="s">
        <v>172</v>
      </c>
      <c r="L23" s="42">
        <v>165000</v>
      </c>
      <c r="M23" s="42">
        <f t="shared" si="0"/>
        <v>19800000</v>
      </c>
      <c r="N23" s="42">
        <f t="shared" si="1"/>
        <v>660000</v>
      </c>
      <c r="O23" s="33"/>
      <c r="P23" s="33"/>
      <c r="Q23" s="33"/>
    </row>
    <row r="24" spans="1:17" ht="26.25" customHeight="1">
      <c r="A24" s="34">
        <v>18</v>
      </c>
      <c r="B24" s="26" t="s">
        <v>246</v>
      </c>
      <c r="C24" s="26" t="s">
        <v>317</v>
      </c>
      <c r="D24" s="31" t="s">
        <v>322</v>
      </c>
      <c r="E24" s="40">
        <v>4</v>
      </c>
      <c r="F24" s="40" t="s">
        <v>7</v>
      </c>
      <c r="G24" s="33">
        <v>65</v>
      </c>
      <c r="H24" s="33">
        <v>180</v>
      </c>
      <c r="I24" s="34" t="s">
        <v>170</v>
      </c>
      <c r="J24" s="40">
        <v>108</v>
      </c>
      <c r="K24" s="35" t="s">
        <v>172</v>
      </c>
      <c r="L24" s="42">
        <v>161000</v>
      </c>
      <c r="M24" s="42">
        <f t="shared" si="0"/>
        <v>17388000</v>
      </c>
      <c r="N24" s="42">
        <f t="shared" si="1"/>
        <v>644000</v>
      </c>
      <c r="O24" s="33"/>
      <c r="P24" s="33"/>
      <c r="Q24" s="33"/>
    </row>
    <row r="25" spans="1:17" ht="26.25" customHeight="1">
      <c r="A25" s="34">
        <v>19</v>
      </c>
      <c r="B25" s="26" t="s">
        <v>247</v>
      </c>
      <c r="C25" s="26" t="s">
        <v>317</v>
      </c>
      <c r="D25" s="31" t="s">
        <v>323</v>
      </c>
      <c r="E25" s="40">
        <v>4</v>
      </c>
      <c r="F25" s="40" t="s">
        <v>7</v>
      </c>
      <c r="G25" s="33">
        <v>65</v>
      </c>
      <c r="H25" s="33">
        <v>180</v>
      </c>
      <c r="I25" s="34" t="s">
        <v>170</v>
      </c>
      <c r="J25" s="40">
        <v>68</v>
      </c>
      <c r="K25" s="35" t="s">
        <v>171</v>
      </c>
      <c r="L25" s="47">
        <v>143000</v>
      </c>
      <c r="M25" s="42">
        <f t="shared" si="0"/>
        <v>9724000</v>
      </c>
      <c r="N25" s="42">
        <f t="shared" si="1"/>
        <v>572000</v>
      </c>
      <c r="O25" s="33"/>
      <c r="P25" s="33"/>
      <c r="Q25" s="33"/>
    </row>
    <row r="26" spans="1:17" ht="26.25" customHeight="1">
      <c r="A26" s="34">
        <v>20</v>
      </c>
      <c r="B26" s="26" t="s">
        <v>248</v>
      </c>
      <c r="C26" s="26" t="s">
        <v>317</v>
      </c>
      <c r="D26" s="31" t="s">
        <v>324</v>
      </c>
      <c r="E26" s="40">
        <v>4</v>
      </c>
      <c r="F26" s="40" t="s">
        <v>7</v>
      </c>
      <c r="G26" s="33">
        <v>65</v>
      </c>
      <c r="H26" s="33">
        <v>180</v>
      </c>
      <c r="I26" s="41" t="s">
        <v>170</v>
      </c>
      <c r="J26" s="40">
        <v>88</v>
      </c>
      <c r="K26" s="35" t="s">
        <v>171</v>
      </c>
      <c r="L26" s="47">
        <v>156000</v>
      </c>
      <c r="M26" s="42">
        <f t="shared" si="0"/>
        <v>13728000</v>
      </c>
      <c r="N26" s="42">
        <f t="shared" si="1"/>
        <v>624000</v>
      </c>
      <c r="O26" s="33"/>
      <c r="P26" s="33"/>
      <c r="Q26" s="33"/>
    </row>
    <row r="27" spans="1:17" ht="26.25" customHeight="1">
      <c r="A27" s="34">
        <v>21</v>
      </c>
      <c r="B27" s="26" t="s">
        <v>249</v>
      </c>
      <c r="C27" s="26" t="s">
        <v>317</v>
      </c>
      <c r="D27" s="31" t="s">
        <v>325</v>
      </c>
      <c r="E27" s="40">
        <v>4</v>
      </c>
      <c r="F27" s="40" t="s">
        <v>7</v>
      </c>
      <c r="G27" s="33">
        <v>65</v>
      </c>
      <c r="H27" s="33">
        <v>180</v>
      </c>
      <c r="I27" s="41" t="s">
        <v>170</v>
      </c>
      <c r="J27" s="40">
        <v>64</v>
      </c>
      <c r="K27" s="35" t="s">
        <v>171</v>
      </c>
      <c r="L27" s="47">
        <v>158000</v>
      </c>
      <c r="M27" s="42">
        <f t="shared" si="0"/>
        <v>10112000</v>
      </c>
      <c r="N27" s="42">
        <f t="shared" si="1"/>
        <v>632000</v>
      </c>
      <c r="O27" s="33"/>
      <c r="P27" s="33"/>
      <c r="Q27" s="33"/>
    </row>
    <row r="28" spans="1:17" ht="26.25" customHeight="1">
      <c r="A28" s="34">
        <v>22</v>
      </c>
      <c r="B28" s="26" t="s">
        <v>250</v>
      </c>
      <c r="C28" s="26" t="s">
        <v>317</v>
      </c>
      <c r="D28" s="31" t="s">
        <v>326</v>
      </c>
      <c r="E28" s="40">
        <v>4</v>
      </c>
      <c r="F28" s="40" t="s">
        <v>7</v>
      </c>
      <c r="G28" s="33">
        <v>65</v>
      </c>
      <c r="H28" s="33">
        <v>180</v>
      </c>
      <c r="I28" s="41" t="s">
        <v>170</v>
      </c>
      <c r="J28" s="40">
        <v>68</v>
      </c>
      <c r="K28" s="35" t="s">
        <v>171</v>
      </c>
      <c r="L28" s="42">
        <v>145000</v>
      </c>
      <c r="M28" s="42">
        <f t="shared" si="0"/>
        <v>9860000</v>
      </c>
      <c r="N28" s="42">
        <f t="shared" si="1"/>
        <v>580000</v>
      </c>
      <c r="O28" s="33"/>
      <c r="P28" s="33"/>
      <c r="Q28" s="33"/>
    </row>
    <row r="29" spans="1:17" ht="26.25" customHeight="1">
      <c r="A29" s="34">
        <v>23</v>
      </c>
      <c r="B29" s="26" t="s">
        <v>251</v>
      </c>
      <c r="C29" s="26" t="s">
        <v>317</v>
      </c>
      <c r="D29" s="31" t="s">
        <v>327</v>
      </c>
      <c r="E29" s="40">
        <v>4</v>
      </c>
      <c r="F29" s="40" t="s">
        <v>7</v>
      </c>
      <c r="G29" s="33">
        <v>65</v>
      </c>
      <c r="H29" s="33">
        <v>180</v>
      </c>
      <c r="I29" s="41" t="s">
        <v>170</v>
      </c>
      <c r="J29" s="40">
        <v>60</v>
      </c>
      <c r="K29" s="35" t="s">
        <v>171</v>
      </c>
      <c r="L29" s="36">
        <v>137000</v>
      </c>
      <c r="M29" s="42">
        <f t="shared" si="0"/>
        <v>8220000</v>
      </c>
      <c r="N29" s="42">
        <f t="shared" si="1"/>
        <v>548000</v>
      </c>
      <c r="O29" s="35"/>
      <c r="P29" s="35"/>
      <c r="Q29" s="35"/>
    </row>
    <row r="30" spans="1:17" ht="26.25" customHeight="1">
      <c r="A30" s="34">
        <v>24</v>
      </c>
      <c r="B30" s="26" t="s">
        <v>252</v>
      </c>
      <c r="C30" s="26" t="s">
        <v>317</v>
      </c>
      <c r="D30" s="31" t="s">
        <v>328</v>
      </c>
      <c r="E30" s="40">
        <v>4</v>
      </c>
      <c r="F30" s="40" t="s">
        <v>7</v>
      </c>
      <c r="G30" s="33">
        <v>65</v>
      </c>
      <c r="H30" s="33">
        <v>180</v>
      </c>
      <c r="I30" s="41" t="s">
        <v>170</v>
      </c>
      <c r="J30" s="40">
        <v>112</v>
      </c>
      <c r="K30" s="35" t="s">
        <v>172</v>
      </c>
      <c r="L30" s="36">
        <v>147000</v>
      </c>
      <c r="M30" s="42">
        <f t="shared" si="0"/>
        <v>16464000</v>
      </c>
      <c r="N30" s="42">
        <f t="shared" si="1"/>
        <v>588000</v>
      </c>
      <c r="O30" s="35"/>
      <c r="P30" s="35"/>
      <c r="Q30" s="35"/>
    </row>
    <row r="31" spans="1:17" ht="26.25" customHeight="1">
      <c r="A31" s="34">
        <v>25</v>
      </c>
      <c r="B31" s="26" t="s">
        <v>253</v>
      </c>
      <c r="C31" s="26" t="s">
        <v>317</v>
      </c>
      <c r="D31" s="31" t="s">
        <v>430</v>
      </c>
      <c r="E31" s="40">
        <v>4</v>
      </c>
      <c r="F31" s="40" t="s">
        <v>7</v>
      </c>
      <c r="G31" s="33">
        <v>65</v>
      </c>
      <c r="H31" s="33">
        <v>180</v>
      </c>
      <c r="I31" s="41" t="s">
        <v>170</v>
      </c>
      <c r="J31" s="40">
        <v>80</v>
      </c>
      <c r="K31" s="35" t="s">
        <v>171</v>
      </c>
      <c r="L31" s="36">
        <v>66000</v>
      </c>
      <c r="M31" s="42">
        <f t="shared" si="0"/>
        <v>5280000</v>
      </c>
      <c r="N31" s="42">
        <f t="shared" si="1"/>
        <v>264000</v>
      </c>
      <c r="O31" s="35"/>
      <c r="P31" s="35"/>
      <c r="Q31" s="35"/>
    </row>
    <row r="32" spans="1:17" ht="26.25" customHeight="1">
      <c r="A32" s="34">
        <v>26</v>
      </c>
      <c r="B32" s="26" t="s">
        <v>254</v>
      </c>
      <c r="C32" s="26" t="s">
        <v>317</v>
      </c>
      <c r="D32" s="31" t="s">
        <v>329</v>
      </c>
      <c r="E32" s="40">
        <v>4</v>
      </c>
      <c r="F32" s="40" t="s">
        <v>7</v>
      </c>
      <c r="G32" s="33">
        <v>65</v>
      </c>
      <c r="H32" s="33">
        <v>180</v>
      </c>
      <c r="I32" s="41" t="s">
        <v>170</v>
      </c>
      <c r="J32" s="40">
        <v>76</v>
      </c>
      <c r="K32" s="35" t="s">
        <v>171</v>
      </c>
      <c r="L32" s="36">
        <v>111000</v>
      </c>
      <c r="M32" s="42">
        <f t="shared" si="0"/>
        <v>8436000</v>
      </c>
      <c r="N32" s="42">
        <f t="shared" si="1"/>
        <v>444000</v>
      </c>
      <c r="O32" s="35"/>
      <c r="P32" s="35"/>
      <c r="Q32" s="35"/>
    </row>
    <row r="33" spans="1:18" ht="26.25" customHeight="1">
      <c r="A33" s="34">
        <v>27</v>
      </c>
      <c r="B33" s="26" t="s">
        <v>255</v>
      </c>
      <c r="C33" s="26" t="s">
        <v>317</v>
      </c>
      <c r="D33" s="31" t="s">
        <v>431</v>
      </c>
      <c r="E33" s="40">
        <v>4</v>
      </c>
      <c r="F33" s="40" t="s">
        <v>7</v>
      </c>
      <c r="G33" s="33">
        <v>65</v>
      </c>
      <c r="H33" s="33">
        <v>180</v>
      </c>
      <c r="I33" s="41" t="s">
        <v>170</v>
      </c>
      <c r="J33" s="40">
        <v>96</v>
      </c>
      <c r="K33" s="35" t="s">
        <v>172</v>
      </c>
      <c r="L33" s="36">
        <v>141000</v>
      </c>
      <c r="M33" s="42">
        <f t="shared" si="0"/>
        <v>13536000</v>
      </c>
      <c r="N33" s="42">
        <f t="shared" si="1"/>
        <v>564000</v>
      </c>
      <c r="O33" s="35"/>
      <c r="P33" s="35"/>
      <c r="Q33" s="35"/>
    </row>
    <row r="34" spans="1:18" ht="26.25" customHeight="1">
      <c r="A34" s="34">
        <v>28</v>
      </c>
      <c r="B34" s="26" t="s">
        <v>233</v>
      </c>
      <c r="C34" s="26" t="s">
        <v>317</v>
      </c>
      <c r="D34" s="31" t="s">
        <v>397</v>
      </c>
      <c r="E34" s="40">
        <v>4</v>
      </c>
      <c r="F34" s="40" t="s">
        <v>73</v>
      </c>
      <c r="G34" s="33">
        <v>65</v>
      </c>
      <c r="H34" s="33">
        <v>180</v>
      </c>
      <c r="I34" s="41" t="s">
        <v>170</v>
      </c>
      <c r="J34" s="40">
        <v>40</v>
      </c>
      <c r="K34" s="35" t="s">
        <v>171</v>
      </c>
      <c r="L34" s="36">
        <v>4000</v>
      </c>
      <c r="M34" s="42">
        <f t="shared" si="0"/>
        <v>160000</v>
      </c>
      <c r="N34" s="42">
        <f t="shared" si="1"/>
        <v>16000</v>
      </c>
      <c r="O34" s="35"/>
      <c r="P34" s="35"/>
      <c r="Q34" s="35"/>
      <c r="R34" s="22" t="s">
        <v>440</v>
      </c>
    </row>
    <row r="35" spans="1:18" ht="26.25" customHeight="1">
      <c r="A35" s="34">
        <v>29</v>
      </c>
      <c r="B35" s="26" t="s">
        <v>186</v>
      </c>
      <c r="C35" s="26" t="s">
        <v>317</v>
      </c>
      <c r="D35" s="31" t="s">
        <v>331</v>
      </c>
      <c r="E35" s="40">
        <v>4</v>
      </c>
      <c r="F35" s="40" t="s">
        <v>7</v>
      </c>
      <c r="G35" s="33">
        <v>65</v>
      </c>
      <c r="H35" s="33">
        <v>180</v>
      </c>
      <c r="I35" s="41" t="s">
        <v>170</v>
      </c>
      <c r="J35" s="40">
        <v>152</v>
      </c>
      <c r="K35" s="35" t="s">
        <v>172</v>
      </c>
      <c r="L35" s="36">
        <v>38000</v>
      </c>
      <c r="M35" s="42">
        <f t="shared" si="0"/>
        <v>5776000</v>
      </c>
      <c r="N35" s="42">
        <f t="shared" si="1"/>
        <v>152000</v>
      </c>
      <c r="O35" s="35"/>
      <c r="P35" s="35"/>
      <c r="Q35" s="35"/>
    </row>
    <row r="36" spans="1:18" ht="26.25" customHeight="1">
      <c r="A36" s="34">
        <v>30</v>
      </c>
      <c r="B36" s="26" t="s">
        <v>187</v>
      </c>
      <c r="C36" s="26" t="s">
        <v>317</v>
      </c>
      <c r="D36" s="31" t="s">
        <v>332</v>
      </c>
      <c r="E36" s="40">
        <v>4</v>
      </c>
      <c r="F36" s="40" t="s">
        <v>7</v>
      </c>
      <c r="G36" s="33">
        <v>65</v>
      </c>
      <c r="H36" s="33">
        <v>180</v>
      </c>
      <c r="I36" s="34" t="s">
        <v>170</v>
      </c>
      <c r="J36" s="40">
        <v>148</v>
      </c>
      <c r="K36" s="35" t="s">
        <v>172</v>
      </c>
      <c r="L36" s="36">
        <v>35000</v>
      </c>
      <c r="M36" s="42">
        <f t="shared" si="0"/>
        <v>5180000</v>
      </c>
      <c r="N36" s="42">
        <f t="shared" si="1"/>
        <v>140000</v>
      </c>
      <c r="O36" s="35"/>
      <c r="P36" s="35"/>
      <c r="Q36" s="35"/>
    </row>
    <row r="37" spans="1:18" ht="26.25" customHeight="1">
      <c r="A37" s="34">
        <v>31</v>
      </c>
      <c r="B37" s="26" t="s">
        <v>188</v>
      </c>
      <c r="C37" s="26" t="s">
        <v>317</v>
      </c>
      <c r="D37" s="31" t="s">
        <v>333</v>
      </c>
      <c r="E37" s="40">
        <v>4</v>
      </c>
      <c r="F37" s="40" t="s">
        <v>7</v>
      </c>
      <c r="G37" s="33">
        <v>65</v>
      </c>
      <c r="H37" s="33">
        <v>180</v>
      </c>
      <c r="I37" s="34" t="s">
        <v>170</v>
      </c>
      <c r="J37" s="40">
        <v>120</v>
      </c>
      <c r="K37" s="35" t="s">
        <v>172</v>
      </c>
      <c r="L37" s="36">
        <v>32000</v>
      </c>
      <c r="M37" s="42">
        <f t="shared" si="0"/>
        <v>3840000</v>
      </c>
      <c r="N37" s="42">
        <f t="shared" si="1"/>
        <v>128000</v>
      </c>
      <c r="O37" s="35"/>
      <c r="P37" s="35"/>
      <c r="Q37" s="35"/>
    </row>
    <row r="38" spans="1:18" ht="26.25" customHeight="1">
      <c r="A38" s="34">
        <v>32</v>
      </c>
      <c r="B38" s="26" t="s">
        <v>189</v>
      </c>
      <c r="C38" s="26" t="s">
        <v>317</v>
      </c>
      <c r="D38" s="31" t="s">
        <v>334</v>
      </c>
      <c r="E38" s="40">
        <v>4</v>
      </c>
      <c r="F38" s="40" t="s">
        <v>7</v>
      </c>
      <c r="G38" s="33">
        <v>65</v>
      </c>
      <c r="H38" s="33">
        <v>180</v>
      </c>
      <c r="I38" s="34" t="s">
        <v>170</v>
      </c>
      <c r="J38" s="40">
        <v>132</v>
      </c>
      <c r="K38" s="35" t="s">
        <v>172</v>
      </c>
      <c r="L38" s="36">
        <v>33000</v>
      </c>
      <c r="M38" s="42">
        <f t="shared" si="0"/>
        <v>4356000</v>
      </c>
      <c r="N38" s="42">
        <f t="shared" si="1"/>
        <v>132000</v>
      </c>
      <c r="O38" s="35"/>
      <c r="P38" s="35"/>
      <c r="Q38" s="35"/>
    </row>
    <row r="39" spans="1:18" ht="26.25" customHeight="1">
      <c r="A39" s="34">
        <v>33</v>
      </c>
      <c r="B39" s="26" t="s">
        <v>224</v>
      </c>
      <c r="C39" s="26" t="s">
        <v>317</v>
      </c>
      <c r="D39" s="31" t="s">
        <v>389</v>
      </c>
      <c r="E39" s="40">
        <v>4</v>
      </c>
      <c r="F39" s="40" t="s">
        <v>7</v>
      </c>
      <c r="G39" s="33">
        <v>65</v>
      </c>
      <c r="H39" s="33">
        <v>180</v>
      </c>
      <c r="I39" s="34" t="s">
        <v>170</v>
      </c>
      <c r="J39" s="40">
        <v>32</v>
      </c>
      <c r="K39" s="35" t="s">
        <v>171</v>
      </c>
      <c r="L39" s="36">
        <v>1000</v>
      </c>
      <c r="M39" s="42">
        <f t="shared" ref="M39:M70" si="2">L39*J39</f>
        <v>32000</v>
      </c>
      <c r="N39" s="42">
        <f t="shared" ref="N39:N70" si="3">L39*4</f>
        <v>4000</v>
      </c>
      <c r="O39" s="35"/>
      <c r="P39" s="35"/>
      <c r="Q39" s="35"/>
      <c r="R39" s="22" t="s">
        <v>440</v>
      </c>
    </row>
    <row r="40" spans="1:18" ht="26.25" customHeight="1">
      <c r="A40" s="34">
        <v>34</v>
      </c>
      <c r="B40" s="26" t="s">
        <v>300</v>
      </c>
      <c r="C40" s="26" t="s">
        <v>317</v>
      </c>
      <c r="D40" s="31" t="s">
        <v>429</v>
      </c>
      <c r="E40" s="40">
        <v>4</v>
      </c>
      <c r="F40" s="40" t="s">
        <v>7</v>
      </c>
      <c r="G40" s="33">
        <v>65</v>
      </c>
      <c r="H40" s="33">
        <v>180</v>
      </c>
      <c r="I40" s="41" t="s">
        <v>170</v>
      </c>
      <c r="J40" s="40">
        <v>88</v>
      </c>
      <c r="K40" s="35" t="s">
        <v>171</v>
      </c>
      <c r="L40" s="36">
        <v>17000</v>
      </c>
      <c r="M40" s="42">
        <f t="shared" si="2"/>
        <v>1496000</v>
      </c>
      <c r="N40" s="42">
        <f t="shared" si="3"/>
        <v>68000</v>
      </c>
      <c r="O40" s="35"/>
      <c r="P40" s="35"/>
      <c r="Q40" s="35"/>
      <c r="R40" s="22" t="s">
        <v>440</v>
      </c>
    </row>
    <row r="41" spans="1:18" ht="26.25" customHeight="1">
      <c r="A41" s="34">
        <v>35</v>
      </c>
      <c r="B41" s="26" t="s">
        <v>263</v>
      </c>
      <c r="C41" s="26" t="s">
        <v>317</v>
      </c>
      <c r="D41" s="31" t="s">
        <v>353</v>
      </c>
      <c r="E41" s="40">
        <v>4</v>
      </c>
      <c r="F41" s="40" t="s">
        <v>7</v>
      </c>
      <c r="G41" s="33">
        <v>65</v>
      </c>
      <c r="H41" s="33">
        <v>180</v>
      </c>
      <c r="I41" s="41" t="s">
        <v>170</v>
      </c>
      <c r="J41" s="40">
        <v>32</v>
      </c>
      <c r="K41" s="35" t="s">
        <v>171</v>
      </c>
      <c r="L41" s="36">
        <v>13000</v>
      </c>
      <c r="M41" s="42">
        <f t="shared" si="2"/>
        <v>416000</v>
      </c>
      <c r="N41" s="42">
        <f t="shared" si="3"/>
        <v>52000</v>
      </c>
      <c r="O41" s="35"/>
      <c r="P41" s="35"/>
      <c r="Q41" s="35"/>
      <c r="R41" s="22" t="s">
        <v>440</v>
      </c>
    </row>
    <row r="42" spans="1:18" ht="26.25" customHeight="1">
      <c r="A42" s="34">
        <v>36</v>
      </c>
      <c r="B42" s="26" t="s">
        <v>220</v>
      </c>
      <c r="C42" s="26" t="s">
        <v>317</v>
      </c>
      <c r="D42" s="31" t="s">
        <v>385</v>
      </c>
      <c r="E42" s="40">
        <v>4</v>
      </c>
      <c r="F42" s="40" t="s">
        <v>7</v>
      </c>
      <c r="G42" s="33">
        <v>65</v>
      </c>
      <c r="H42" s="33">
        <v>180</v>
      </c>
      <c r="I42" s="41" t="s">
        <v>170</v>
      </c>
      <c r="J42" s="40">
        <v>32</v>
      </c>
      <c r="K42" s="35" t="s">
        <v>171</v>
      </c>
      <c r="L42" s="36">
        <v>1000</v>
      </c>
      <c r="M42" s="42">
        <f t="shared" si="2"/>
        <v>32000</v>
      </c>
      <c r="N42" s="42">
        <f t="shared" si="3"/>
        <v>4000</v>
      </c>
      <c r="O42" s="35"/>
      <c r="P42" s="35"/>
      <c r="Q42" s="35"/>
      <c r="R42" s="22" t="s">
        <v>440</v>
      </c>
    </row>
    <row r="43" spans="1:18" ht="26.25" customHeight="1">
      <c r="A43" s="34">
        <v>37</v>
      </c>
      <c r="B43" s="26" t="s">
        <v>194</v>
      </c>
      <c r="C43" s="26" t="s">
        <v>317</v>
      </c>
      <c r="D43" s="31" t="s">
        <v>339</v>
      </c>
      <c r="E43" s="40">
        <v>4</v>
      </c>
      <c r="F43" s="40" t="s">
        <v>7</v>
      </c>
      <c r="G43" s="33">
        <v>65</v>
      </c>
      <c r="H43" s="33">
        <v>180</v>
      </c>
      <c r="I43" s="41" t="s">
        <v>170</v>
      </c>
      <c r="J43" s="40">
        <v>56</v>
      </c>
      <c r="K43" s="35" t="s">
        <v>171</v>
      </c>
      <c r="L43" s="36">
        <v>41000</v>
      </c>
      <c r="M43" s="42">
        <f t="shared" si="2"/>
        <v>2296000</v>
      </c>
      <c r="N43" s="42">
        <f t="shared" si="3"/>
        <v>164000</v>
      </c>
      <c r="O43" s="35"/>
      <c r="P43" s="35"/>
      <c r="Q43" s="35"/>
    </row>
    <row r="44" spans="1:18" ht="26.25" customHeight="1">
      <c r="A44" s="34">
        <v>38</v>
      </c>
      <c r="B44" s="26" t="s">
        <v>195</v>
      </c>
      <c r="C44" s="26" t="s">
        <v>317</v>
      </c>
      <c r="D44" s="31" t="s">
        <v>340</v>
      </c>
      <c r="E44" s="40">
        <v>4</v>
      </c>
      <c r="F44" s="40" t="s">
        <v>7</v>
      </c>
      <c r="G44" s="33">
        <v>65</v>
      </c>
      <c r="H44" s="33">
        <v>180</v>
      </c>
      <c r="I44" s="41" t="s">
        <v>170</v>
      </c>
      <c r="J44" s="40">
        <v>92</v>
      </c>
      <c r="K44" s="35" t="s">
        <v>172</v>
      </c>
      <c r="L44" s="36">
        <v>80000</v>
      </c>
      <c r="M44" s="42">
        <f t="shared" si="2"/>
        <v>7360000</v>
      </c>
      <c r="N44" s="42">
        <f t="shared" si="3"/>
        <v>320000</v>
      </c>
      <c r="O44" s="35"/>
      <c r="P44" s="35"/>
      <c r="Q44" s="35"/>
    </row>
    <row r="45" spans="1:18" ht="26.25" customHeight="1">
      <c r="A45" s="34">
        <v>39</v>
      </c>
      <c r="B45" s="26" t="s">
        <v>196</v>
      </c>
      <c r="C45" s="26" t="s">
        <v>317</v>
      </c>
      <c r="D45" s="31" t="s">
        <v>341</v>
      </c>
      <c r="E45" s="40">
        <v>4</v>
      </c>
      <c r="F45" s="40" t="s">
        <v>7</v>
      </c>
      <c r="G45" s="33">
        <v>65</v>
      </c>
      <c r="H45" s="33">
        <v>180</v>
      </c>
      <c r="I45" s="41" t="s">
        <v>170</v>
      </c>
      <c r="J45" s="40">
        <v>228</v>
      </c>
      <c r="K45" s="35" t="s">
        <v>172</v>
      </c>
      <c r="L45" s="36">
        <v>65000</v>
      </c>
      <c r="M45" s="42">
        <f t="shared" si="2"/>
        <v>14820000</v>
      </c>
      <c r="N45" s="42">
        <f t="shared" si="3"/>
        <v>260000</v>
      </c>
      <c r="O45" s="35"/>
      <c r="P45" s="35"/>
      <c r="Q45" s="35"/>
    </row>
    <row r="46" spans="1:18" ht="26.25" customHeight="1">
      <c r="A46" s="34">
        <v>40</v>
      </c>
      <c r="B46" s="26" t="s">
        <v>197</v>
      </c>
      <c r="C46" s="26" t="s">
        <v>317</v>
      </c>
      <c r="D46" s="31" t="s">
        <v>342</v>
      </c>
      <c r="E46" s="40">
        <v>4</v>
      </c>
      <c r="F46" s="40" t="s">
        <v>7</v>
      </c>
      <c r="G46" s="33">
        <v>65</v>
      </c>
      <c r="H46" s="33">
        <v>180</v>
      </c>
      <c r="I46" s="41" t="s">
        <v>170</v>
      </c>
      <c r="J46" s="40">
        <v>72</v>
      </c>
      <c r="K46" s="35" t="s">
        <v>171</v>
      </c>
      <c r="L46" s="36">
        <v>31000</v>
      </c>
      <c r="M46" s="42">
        <f t="shared" si="2"/>
        <v>2232000</v>
      </c>
      <c r="N46" s="42">
        <f t="shared" si="3"/>
        <v>124000</v>
      </c>
      <c r="O46" s="35"/>
      <c r="P46" s="35"/>
      <c r="Q46" s="35"/>
    </row>
    <row r="47" spans="1:18" ht="26.25" customHeight="1">
      <c r="A47" s="34">
        <v>41</v>
      </c>
      <c r="B47" s="26" t="s">
        <v>198</v>
      </c>
      <c r="C47" s="26" t="s">
        <v>317</v>
      </c>
      <c r="D47" s="31" t="s">
        <v>343</v>
      </c>
      <c r="E47" s="40">
        <v>4</v>
      </c>
      <c r="F47" s="40" t="s">
        <v>7</v>
      </c>
      <c r="G47" s="33">
        <v>65</v>
      </c>
      <c r="H47" s="33">
        <v>180</v>
      </c>
      <c r="I47" s="41" t="s">
        <v>170</v>
      </c>
      <c r="J47" s="40">
        <v>240</v>
      </c>
      <c r="K47" s="35" t="s">
        <v>172</v>
      </c>
      <c r="L47" s="36">
        <v>35000</v>
      </c>
      <c r="M47" s="42">
        <f t="shared" si="2"/>
        <v>8400000</v>
      </c>
      <c r="N47" s="42">
        <f t="shared" si="3"/>
        <v>140000</v>
      </c>
      <c r="O47" s="35"/>
      <c r="P47" s="35"/>
      <c r="Q47" s="35"/>
    </row>
    <row r="48" spans="1:18" ht="26.25" customHeight="1">
      <c r="A48" s="34">
        <v>42</v>
      </c>
      <c r="B48" s="26" t="s">
        <v>199</v>
      </c>
      <c r="C48" s="26" t="s">
        <v>317</v>
      </c>
      <c r="D48" s="31" t="s">
        <v>344</v>
      </c>
      <c r="E48" s="40">
        <v>4</v>
      </c>
      <c r="F48" s="40" t="s">
        <v>7</v>
      </c>
      <c r="G48" s="33">
        <v>65</v>
      </c>
      <c r="H48" s="33">
        <v>180</v>
      </c>
      <c r="I48" s="41" t="s">
        <v>170</v>
      </c>
      <c r="J48" s="40">
        <v>96</v>
      </c>
      <c r="K48" s="35" t="s">
        <v>172</v>
      </c>
      <c r="L48" s="36">
        <v>34000</v>
      </c>
      <c r="M48" s="42">
        <f t="shared" si="2"/>
        <v>3264000</v>
      </c>
      <c r="N48" s="42">
        <f t="shared" si="3"/>
        <v>136000</v>
      </c>
      <c r="O48" s="35"/>
      <c r="P48" s="35"/>
      <c r="Q48" s="35"/>
    </row>
    <row r="49" spans="1:18" ht="26.25" customHeight="1">
      <c r="A49" s="34">
        <v>43</v>
      </c>
      <c r="B49" s="26" t="s">
        <v>200</v>
      </c>
      <c r="C49" s="26" t="s">
        <v>317</v>
      </c>
      <c r="D49" s="31" t="s">
        <v>345</v>
      </c>
      <c r="E49" s="40">
        <v>4</v>
      </c>
      <c r="F49" s="40" t="s">
        <v>7</v>
      </c>
      <c r="G49" s="33">
        <v>65</v>
      </c>
      <c r="H49" s="33">
        <v>180</v>
      </c>
      <c r="I49" s="34" t="s">
        <v>170</v>
      </c>
      <c r="J49" s="40">
        <v>64</v>
      </c>
      <c r="K49" s="35" t="s">
        <v>171</v>
      </c>
      <c r="L49" s="36">
        <v>33000</v>
      </c>
      <c r="M49" s="42">
        <f t="shared" si="2"/>
        <v>2112000</v>
      </c>
      <c r="N49" s="42">
        <f t="shared" si="3"/>
        <v>132000</v>
      </c>
      <c r="O49" s="35"/>
      <c r="P49" s="35"/>
      <c r="Q49" s="35"/>
    </row>
    <row r="50" spans="1:18" ht="26.25" customHeight="1">
      <c r="A50" s="34">
        <v>44</v>
      </c>
      <c r="B50" s="26" t="s">
        <v>201</v>
      </c>
      <c r="C50" s="26" t="s">
        <v>317</v>
      </c>
      <c r="D50" s="31" t="s">
        <v>346</v>
      </c>
      <c r="E50" s="40">
        <v>4</v>
      </c>
      <c r="F50" s="40" t="s">
        <v>7</v>
      </c>
      <c r="G50" s="33">
        <v>65</v>
      </c>
      <c r="H50" s="33">
        <v>180</v>
      </c>
      <c r="I50" s="34" t="s">
        <v>170</v>
      </c>
      <c r="J50" s="40">
        <v>68</v>
      </c>
      <c r="K50" s="35" t="s">
        <v>171</v>
      </c>
      <c r="L50" s="36">
        <v>36000</v>
      </c>
      <c r="M50" s="42">
        <f t="shared" si="2"/>
        <v>2448000</v>
      </c>
      <c r="N50" s="42">
        <f t="shared" si="3"/>
        <v>144000</v>
      </c>
      <c r="O50" s="35"/>
      <c r="P50" s="35"/>
      <c r="Q50" s="35"/>
    </row>
    <row r="51" spans="1:18" ht="26.25" customHeight="1">
      <c r="A51" s="34">
        <v>45</v>
      </c>
      <c r="B51" s="26" t="s">
        <v>257</v>
      </c>
      <c r="C51" s="26" t="s">
        <v>317</v>
      </c>
      <c r="D51" s="31" t="s">
        <v>347</v>
      </c>
      <c r="E51" s="40">
        <v>4</v>
      </c>
      <c r="F51" s="40" t="s">
        <v>7</v>
      </c>
      <c r="G51" s="33">
        <v>65</v>
      </c>
      <c r="H51" s="33">
        <v>180</v>
      </c>
      <c r="I51" s="34" t="s">
        <v>170</v>
      </c>
      <c r="J51" s="40">
        <v>160</v>
      </c>
      <c r="K51" s="35" t="s">
        <v>172</v>
      </c>
      <c r="L51" s="36">
        <v>129000</v>
      </c>
      <c r="M51" s="42">
        <f t="shared" si="2"/>
        <v>20640000</v>
      </c>
      <c r="N51" s="42">
        <f t="shared" si="3"/>
        <v>516000</v>
      </c>
      <c r="O51" s="35"/>
      <c r="P51" s="35"/>
      <c r="Q51" s="35"/>
    </row>
    <row r="52" spans="1:18" ht="26.25" customHeight="1">
      <c r="A52" s="34">
        <v>46</v>
      </c>
      <c r="B52" s="26" t="s">
        <v>258</v>
      </c>
      <c r="C52" s="26" t="s">
        <v>317</v>
      </c>
      <c r="D52" s="31" t="s">
        <v>348</v>
      </c>
      <c r="E52" s="40">
        <v>4</v>
      </c>
      <c r="F52" s="40" t="s">
        <v>7</v>
      </c>
      <c r="G52" s="33">
        <v>65</v>
      </c>
      <c r="H52" s="33">
        <v>180</v>
      </c>
      <c r="I52" s="34" t="s">
        <v>170</v>
      </c>
      <c r="J52" s="40">
        <v>156</v>
      </c>
      <c r="K52" s="35" t="s">
        <v>172</v>
      </c>
      <c r="L52" s="36">
        <v>119000</v>
      </c>
      <c r="M52" s="42">
        <f t="shared" si="2"/>
        <v>18564000</v>
      </c>
      <c r="N52" s="42">
        <f t="shared" si="3"/>
        <v>476000</v>
      </c>
      <c r="O52" s="35"/>
      <c r="P52" s="35"/>
      <c r="Q52" s="35"/>
    </row>
    <row r="53" spans="1:18" ht="26.25" customHeight="1">
      <c r="A53" s="34">
        <v>47</v>
      </c>
      <c r="B53" s="26" t="s">
        <v>259</v>
      </c>
      <c r="C53" s="26" t="s">
        <v>317</v>
      </c>
      <c r="D53" s="31" t="s">
        <v>349</v>
      </c>
      <c r="E53" s="40">
        <v>4</v>
      </c>
      <c r="F53" s="40" t="s">
        <v>7</v>
      </c>
      <c r="G53" s="33">
        <v>65</v>
      </c>
      <c r="H53" s="33">
        <v>180</v>
      </c>
      <c r="I53" s="34" t="s">
        <v>170</v>
      </c>
      <c r="J53" s="40">
        <v>116</v>
      </c>
      <c r="K53" s="35" t="s">
        <v>172</v>
      </c>
      <c r="L53" s="36">
        <v>113000</v>
      </c>
      <c r="M53" s="42">
        <f t="shared" si="2"/>
        <v>13108000</v>
      </c>
      <c r="N53" s="42">
        <f t="shared" si="3"/>
        <v>452000</v>
      </c>
      <c r="O53" s="35"/>
      <c r="P53" s="35"/>
      <c r="Q53" s="35"/>
    </row>
    <row r="54" spans="1:18" ht="26.25" customHeight="1">
      <c r="A54" s="34">
        <v>48</v>
      </c>
      <c r="B54" s="26" t="s">
        <v>260</v>
      </c>
      <c r="C54" s="26" t="s">
        <v>317</v>
      </c>
      <c r="D54" s="31" t="s">
        <v>350</v>
      </c>
      <c r="E54" s="40">
        <v>4</v>
      </c>
      <c r="F54" s="40" t="s">
        <v>7</v>
      </c>
      <c r="G54" s="33">
        <v>65</v>
      </c>
      <c r="H54" s="33">
        <v>180</v>
      </c>
      <c r="I54" s="34" t="s">
        <v>170</v>
      </c>
      <c r="J54" s="40">
        <v>116</v>
      </c>
      <c r="K54" s="35" t="s">
        <v>172</v>
      </c>
      <c r="L54" s="36">
        <v>118000</v>
      </c>
      <c r="M54" s="42">
        <f t="shared" si="2"/>
        <v>13688000</v>
      </c>
      <c r="N54" s="42">
        <f t="shared" si="3"/>
        <v>472000</v>
      </c>
      <c r="O54" s="35"/>
      <c r="P54" s="35"/>
      <c r="Q54" s="35"/>
    </row>
    <row r="55" spans="1:18" ht="26.25" customHeight="1">
      <c r="A55" s="34">
        <v>49</v>
      </c>
      <c r="B55" s="26" t="s">
        <v>261</v>
      </c>
      <c r="C55" s="26" t="s">
        <v>317</v>
      </c>
      <c r="D55" s="31" t="s">
        <v>351</v>
      </c>
      <c r="E55" s="40">
        <v>4</v>
      </c>
      <c r="F55" s="40" t="s">
        <v>7</v>
      </c>
      <c r="G55" s="33">
        <v>65</v>
      </c>
      <c r="H55" s="33">
        <v>180</v>
      </c>
      <c r="I55" s="41" t="s">
        <v>170</v>
      </c>
      <c r="J55" s="40">
        <v>52</v>
      </c>
      <c r="K55" s="35" t="s">
        <v>171</v>
      </c>
      <c r="L55" s="36">
        <v>54000</v>
      </c>
      <c r="M55" s="42">
        <f t="shared" si="2"/>
        <v>2808000</v>
      </c>
      <c r="N55" s="42">
        <f t="shared" si="3"/>
        <v>216000</v>
      </c>
      <c r="O55" s="35"/>
      <c r="P55" s="35"/>
      <c r="Q55" s="35"/>
    </row>
    <row r="56" spans="1:18" ht="26.25" customHeight="1">
      <c r="A56" s="34">
        <v>50</v>
      </c>
      <c r="B56" s="28" t="s">
        <v>293</v>
      </c>
      <c r="C56" s="26" t="s">
        <v>317</v>
      </c>
      <c r="D56" s="43" t="s">
        <v>422</v>
      </c>
      <c r="E56" s="44">
        <v>4</v>
      </c>
      <c r="F56" s="44" t="s">
        <v>7</v>
      </c>
      <c r="G56" s="33">
        <v>65</v>
      </c>
      <c r="H56" s="33">
        <v>180</v>
      </c>
      <c r="I56" s="34" t="s">
        <v>170</v>
      </c>
      <c r="J56" s="44">
        <v>196</v>
      </c>
      <c r="K56" s="35" t="s">
        <v>172</v>
      </c>
      <c r="L56" s="36">
        <v>5000</v>
      </c>
      <c r="M56" s="42">
        <f t="shared" si="2"/>
        <v>980000</v>
      </c>
      <c r="N56" s="42">
        <f t="shared" si="3"/>
        <v>20000</v>
      </c>
      <c r="O56" s="35"/>
      <c r="P56" s="35"/>
      <c r="Q56" s="35"/>
      <c r="R56" s="22" t="s">
        <v>440</v>
      </c>
    </row>
    <row r="57" spans="1:18" ht="26.25" customHeight="1">
      <c r="A57" s="34">
        <v>51</v>
      </c>
      <c r="B57" s="26" t="s">
        <v>240</v>
      </c>
      <c r="C57" s="26" t="s">
        <v>317</v>
      </c>
      <c r="D57" s="31" t="s">
        <v>436</v>
      </c>
      <c r="E57" s="40">
        <v>4</v>
      </c>
      <c r="F57" s="40" t="s">
        <v>7</v>
      </c>
      <c r="G57" s="33">
        <v>65</v>
      </c>
      <c r="H57" s="33">
        <v>180</v>
      </c>
      <c r="I57" s="34" t="s">
        <v>170</v>
      </c>
      <c r="J57" s="40">
        <v>72</v>
      </c>
      <c r="K57" s="35" t="s">
        <v>171</v>
      </c>
      <c r="L57" s="36">
        <v>9000</v>
      </c>
      <c r="M57" s="42">
        <f t="shared" si="2"/>
        <v>648000</v>
      </c>
      <c r="N57" s="42">
        <f t="shared" si="3"/>
        <v>36000</v>
      </c>
      <c r="O57" s="35"/>
      <c r="P57" s="35"/>
      <c r="Q57" s="35"/>
      <c r="R57" s="22" t="s">
        <v>440</v>
      </c>
    </row>
    <row r="58" spans="1:18" ht="26.25" customHeight="1">
      <c r="A58" s="34">
        <v>52</v>
      </c>
      <c r="B58" s="26" t="s">
        <v>264</v>
      </c>
      <c r="C58" s="26" t="s">
        <v>317</v>
      </c>
      <c r="D58" s="31" t="s">
        <v>354</v>
      </c>
      <c r="E58" s="40">
        <v>4</v>
      </c>
      <c r="F58" s="40" t="s">
        <v>7</v>
      </c>
      <c r="G58" s="33">
        <v>65</v>
      </c>
      <c r="H58" s="33">
        <v>180</v>
      </c>
      <c r="I58" s="41" t="s">
        <v>170</v>
      </c>
      <c r="J58" s="40">
        <v>48</v>
      </c>
      <c r="K58" s="35" t="s">
        <v>171</v>
      </c>
      <c r="L58" s="36">
        <v>27000</v>
      </c>
      <c r="M58" s="42">
        <f t="shared" si="2"/>
        <v>1296000</v>
      </c>
      <c r="N58" s="42">
        <f t="shared" si="3"/>
        <v>108000</v>
      </c>
      <c r="O58" s="35"/>
      <c r="P58" s="35"/>
      <c r="Q58" s="35"/>
    </row>
    <row r="59" spans="1:18" ht="26.25" customHeight="1">
      <c r="A59" s="34">
        <v>53</v>
      </c>
      <c r="B59" s="26" t="s">
        <v>265</v>
      </c>
      <c r="C59" s="26" t="s">
        <v>317</v>
      </c>
      <c r="D59" s="31" t="s">
        <v>355</v>
      </c>
      <c r="E59" s="40">
        <v>4</v>
      </c>
      <c r="F59" s="40" t="s">
        <v>7</v>
      </c>
      <c r="G59" s="33">
        <v>65</v>
      </c>
      <c r="H59" s="33">
        <v>180</v>
      </c>
      <c r="I59" s="41" t="s">
        <v>170</v>
      </c>
      <c r="J59" s="40">
        <v>216</v>
      </c>
      <c r="K59" s="35" t="s">
        <v>172</v>
      </c>
      <c r="L59" s="36">
        <v>65000</v>
      </c>
      <c r="M59" s="42">
        <f t="shared" si="2"/>
        <v>14040000</v>
      </c>
      <c r="N59" s="42">
        <f t="shared" si="3"/>
        <v>260000</v>
      </c>
      <c r="O59" s="35"/>
      <c r="P59" s="35"/>
      <c r="Q59" s="35"/>
    </row>
    <row r="60" spans="1:18" ht="26.25" customHeight="1">
      <c r="A60" s="34">
        <v>54</v>
      </c>
      <c r="B60" s="26" t="s">
        <v>266</v>
      </c>
      <c r="C60" s="26" t="s">
        <v>317</v>
      </c>
      <c r="D60" s="31" t="s">
        <v>356</v>
      </c>
      <c r="E60" s="40">
        <v>4</v>
      </c>
      <c r="F60" s="40" t="s">
        <v>7</v>
      </c>
      <c r="G60" s="33">
        <v>65</v>
      </c>
      <c r="H60" s="33">
        <v>180</v>
      </c>
      <c r="I60" s="41" t="s">
        <v>170</v>
      </c>
      <c r="J60" s="40">
        <v>60</v>
      </c>
      <c r="K60" s="35" t="s">
        <v>171</v>
      </c>
      <c r="L60" s="36">
        <v>104000</v>
      </c>
      <c r="M60" s="42">
        <f t="shared" si="2"/>
        <v>6240000</v>
      </c>
      <c r="N60" s="42">
        <f t="shared" si="3"/>
        <v>416000</v>
      </c>
      <c r="O60" s="35"/>
      <c r="P60" s="35"/>
      <c r="Q60" s="35"/>
    </row>
    <row r="61" spans="1:18" ht="26.25" customHeight="1">
      <c r="A61" s="34">
        <v>55</v>
      </c>
      <c r="B61" s="26" t="s">
        <v>267</v>
      </c>
      <c r="C61" s="26" t="s">
        <v>317</v>
      </c>
      <c r="D61" s="31" t="s">
        <v>357</v>
      </c>
      <c r="E61" s="40">
        <v>4</v>
      </c>
      <c r="F61" s="40" t="s">
        <v>7</v>
      </c>
      <c r="G61" s="33">
        <v>65</v>
      </c>
      <c r="H61" s="33">
        <v>180</v>
      </c>
      <c r="I61" s="41" t="s">
        <v>170</v>
      </c>
      <c r="J61" s="40">
        <v>100</v>
      </c>
      <c r="K61" s="35" t="s">
        <v>172</v>
      </c>
      <c r="L61" s="36">
        <v>94000</v>
      </c>
      <c r="M61" s="42">
        <f t="shared" si="2"/>
        <v>9400000</v>
      </c>
      <c r="N61" s="42">
        <f t="shared" si="3"/>
        <v>376000</v>
      </c>
      <c r="O61" s="35"/>
      <c r="P61" s="35"/>
      <c r="Q61" s="35"/>
    </row>
    <row r="62" spans="1:18" ht="26.25" customHeight="1">
      <c r="A62" s="34">
        <v>56</v>
      </c>
      <c r="B62" s="26" t="s">
        <v>268</v>
      </c>
      <c r="C62" s="26" t="s">
        <v>317</v>
      </c>
      <c r="D62" s="31" t="s">
        <v>358</v>
      </c>
      <c r="E62" s="40">
        <v>4</v>
      </c>
      <c r="F62" s="40" t="s">
        <v>7</v>
      </c>
      <c r="G62" s="33">
        <v>65</v>
      </c>
      <c r="H62" s="33">
        <v>180</v>
      </c>
      <c r="I62" s="41" t="s">
        <v>170</v>
      </c>
      <c r="J62" s="40">
        <v>88</v>
      </c>
      <c r="K62" s="35" t="s">
        <v>171</v>
      </c>
      <c r="L62" s="36">
        <v>59000</v>
      </c>
      <c r="M62" s="42">
        <f t="shared" si="2"/>
        <v>5192000</v>
      </c>
      <c r="N62" s="42">
        <f t="shared" si="3"/>
        <v>236000</v>
      </c>
      <c r="O62" s="35"/>
      <c r="P62" s="35"/>
      <c r="Q62" s="35"/>
    </row>
    <row r="63" spans="1:18" ht="26.25" customHeight="1">
      <c r="A63" s="34">
        <v>57</v>
      </c>
      <c r="B63" s="26" t="s">
        <v>269</v>
      </c>
      <c r="C63" s="26" t="s">
        <v>317</v>
      </c>
      <c r="D63" s="31" t="s">
        <v>359</v>
      </c>
      <c r="E63" s="40">
        <v>4</v>
      </c>
      <c r="F63" s="40" t="s">
        <v>7</v>
      </c>
      <c r="G63" s="33">
        <v>65</v>
      </c>
      <c r="H63" s="33">
        <v>180</v>
      </c>
      <c r="I63" s="41" t="s">
        <v>170</v>
      </c>
      <c r="J63" s="40">
        <v>68</v>
      </c>
      <c r="K63" s="35" t="s">
        <v>171</v>
      </c>
      <c r="L63" s="36">
        <v>101000</v>
      </c>
      <c r="M63" s="42">
        <f t="shared" si="2"/>
        <v>6868000</v>
      </c>
      <c r="N63" s="42">
        <f t="shared" si="3"/>
        <v>404000</v>
      </c>
      <c r="O63" s="35"/>
      <c r="P63" s="35"/>
      <c r="Q63" s="35"/>
    </row>
    <row r="64" spans="1:18" ht="26.25" customHeight="1">
      <c r="A64" s="34">
        <v>58</v>
      </c>
      <c r="B64" s="26" t="s">
        <v>270</v>
      </c>
      <c r="C64" s="26" t="s">
        <v>317</v>
      </c>
      <c r="D64" s="31" t="s">
        <v>360</v>
      </c>
      <c r="E64" s="40">
        <v>4</v>
      </c>
      <c r="F64" s="40" t="s">
        <v>7</v>
      </c>
      <c r="G64" s="33">
        <v>65</v>
      </c>
      <c r="H64" s="33">
        <v>180</v>
      </c>
      <c r="I64" s="34" t="s">
        <v>170</v>
      </c>
      <c r="J64" s="40">
        <v>248</v>
      </c>
      <c r="K64" s="35" t="s">
        <v>172</v>
      </c>
      <c r="L64" s="36">
        <v>117000</v>
      </c>
      <c r="M64" s="42">
        <f t="shared" si="2"/>
        <v>29016000</v>
      </c>
      <c r="N64" s="42">
        <f t="shared" si="3"/>
        <v>468000</v>
      </c>
      <c r="O64" s="35"/>
      <c r="P64" s="35"/>
      <c r="Q64" s="35"/>
    </row>
    <row r="65" spans="1:18" ht="26.25" customHeight="1">
      <c r="A65" s="34">
        <v>59</v>
      </c>
      <c r="B65" s="26" t="s">
        <v>271</v>
      </c>
      <c r="C65" s="26" t="s">
        <v>317</v>
      </c>
      <c r="D65" s="31" t="s">
        <v>432</v>
      </c>
      <c r="E65" s="40">
        <v>4</v>
      </c>
      <c r="F65" s="40" t="s">
        <v>7</v>
      </c>
      <c r="G65" s="33">
        <v>65</v>
      </c>
      <c r="H65" s="33">
        <v>180</v>
      </c>
      <c r="I65" s="34" t="s">
        <v>170</v>
      </c>
      <c r="J65" s="40">
        <v>76</v>
      </c>
      <c r="K65" s="35" t="s">
        <v>171</v>
      </c>
      <c r="L65" s="36">
        <v>92000</v>
      </c>
      <c r="M65" s="42">
        <f t="shared" si="2"/>
        <v>6992000</v>
      </c>
      <c r="N65" s="42">
        <f t="shared" si="3"/>
        <v>368000</v>
      </c>
      <c r="O65" s="35"/>
      <c r="P65" s="35"/>
      <c r="Q65" s="35"/>
    </row>
    <row r="66" spans="1:18" ht="26.25" customHeight="1">
      <c r="A66" s="34">
        <v>60</v>
      </c>
      <c r="B66" s="26" t="s">
        <v>272</v>
      </c>
      <c r="C66" s="26" t="s">
        <v>317</v>
      </c>
      <c r="D66" s="31" t="s">
        <v>361</v>
      </c>
      <c r="E66" s="40">
        <v>4</v>
      </c>
      <c r="F66" s="40" t="s">
        <v>7</v>
      </c>
      <c r="G66" s="33">
        <v>65</v>
      </c>
      <c r="H66" s="33">
        <v>180</v>
      </c>
      <c r="I66" s="41" t="s">
        <v>170</v>
      </c>
      <c r="J66" s="40">
        <v>76</v>
      </c>
      <c r="K66" s="35" t="s">
        <v>171</v>
      </c>
      <c r="L66" s="36">
        <v>25000</v>
      </c>
      <c r="M66" s="42">
        <f t="shared" si="2"/>
        <v>1900000</v>
      </c>
      <c r="N66" s="42">
        <f t="shared" si="3"/>
        <v>100000</v>
      </c>
      <c r="O66" s="35"/>
      <c r="P66" s="35"/>
      <c r="Q66" s="35"/>
    </row>
    <row r="67" spans="1:18" ht="26.25" customHeight="1">
      <c r="A67" s="34">
        <v>61</v>
      </c>
      <c r="B67" s="26" t="s">
        <v>273</v>
      </c>
      <c r="C67" s="26" t="s">
        <v>317</v>
      </c>
      <c r="D67" s="31" t="s">
        <v>433</v>
      </c>
      <c r="E67" s="40">
        <v>4</v>
      </c>
      <c r="F67" s="40" t="s">
        <v>7</v>
      </c>
      <c r="G67" s="33">
        <v>65</v>
      </c>
      <c r="H67" s="33">
        <v>180</v>
      </c>
      <c r="I67" s="34" t="s">
        <v>170</v>
      </c>
      <c r="J67" s="40">
        <v>80</v>
      </c>
      <c r="K67" s="35" t="s">
        <v>171</v>
      </c>
      <c r="L67" s="36">
        <v>122000</v>
      </c>
      <c r="M67" s="42">
        <f t="shared" si="2"/>
        <v>9760000</v>
      </c>
      <c r="N67" s="42">
        <f t="shared" si="3"/>
        <v>488000</v>
      </c>
      <c r="O67" s="35"/>
      <c r="P67" s="35"/>
      <c r="Q67" s="35"/>
    </row>
    <row r="68" spans="1:18" ht="26.25" customHeight="1">
      <c r="A68" s="34">
        <v>62</v>
      </c>
      <c r="B68" s="26" t="s">
        <v>256</v>
      </c>
      <c r="C68" s="26" t="s">
        <v>317</v>
      </c>
      <c r="D68" s="31" t="s">
        <v>330</v>
      </c>
      <c r="E68" s="40">
        <v>4</v>
      </c>
      <c r="F68" s="40" t="s">
        <v>7</v>
      </c>
      <c r="G68" s="33">
        <v>65</v>
      </c>
      <c r="H68" s="33">
        <v>180</v>
      </c>
      <c r="I68" s="41" t="s">
        <v>170</v>
      </c>
      <c r="J68" s="40">
        <v>108</v>
      </c>
      <c r="K68" s="35" t="s">
        <v>172</v>
      </c>
      <c r="L68" s="36">
        <v>6000</v>
      </c>
      <c r="M68" s="42">
        <f t="shared" si="2"/>
        <v>648000</v>
      </c>
      <c r="N68" s="42">
        <f t="shared" si="3"/>
        <v>24000</v>
      </c>
      <c r="O68" s="35"/>
      <c r="P68" s="35"/>
      <c r="Q68" s="35"/>
      <c r="R68" s="22" t="s">
        <v>440</v>
      </c>
    </row>
    <row r="69" spans="1:18" ht="26.25" customHeight="1">
      <c r="A69" s="34">
        <v>63</v>
      </c>
      <c r="B69" s="26" t="s">
        <v>202</v>
      </c>
      <c r="C69" s="26" t="s">
        <v>317</v>
      </c>
      <c r="D69" s="31" t="s">
        <v>363</v>
      </c>
      <c r="E69" s="40">
        <v>4</v>
      </c>
      <c r="F69" s="40" t="s">
        <v>7</v>
      </c>
      <c r="G69" s="33">
        <v>65</v>
      </c>
      <c r="H69" s="33">
        <v>180</v>
      </c>
      <c r="I69" s="41" t="s">
        <v>170</v>
      </c>
      <c r="J69" s="40">
        <v>168</v>
      </c>
      <c r="K69" s="35" t="s">
        <v>172</v>
      </c>
      <c r="L69" s="36">
        <v>46000</v>
      </c>
      <c r="M69" s="42">
        <f t="shared" si="2"/>
        <v>7728000</v>
      </c>
      <c r="N69" s="42">
        <f t="shared" si="3"/>
        <v>184000</v>
      </c>
      <c r="O69" s="35"/>
      <c r="P69" s="35"/>
      <c r="Q69" s="35"/>
    </row>
    <row r="70" spans="1:18" ht="26.25" customHeight="1">
      <c r="A70" s="34">
        <v>64</v>
      </c>
      <c r="B70" s="26" t="s">
        <v>203</v>
      </c>
      <c r="C70" s="26" t="s">
        <v>317</v>
      </c>
      <c r="D70" s="31" t="s">
        <v>364</v>
      </c>
      <c r="E70" s="40">
        <v>4</v>
      </c>
      <c r="F70" s="40" t="s">
        <v>7</v>
      </c>
      <c r="G70" s="33">
        <v>65</v>
      </c>
      <c r="H70" s="33">
        <v>180</v>
      </c>
      <c r="I70" s="41" t="s">
        <v>170</v>
      </c>
      <c r="J70" s="40">
        <v>140</v>
      </c>
      <c r="K70" s="35" t="s">
        <v>172</v>
      </c>
      <c r="L70" s="36">
        <v>45000</v>
      </c>
      <c r="M70" s="42">
        <f t="shared" si="2"/>
        <v>6300000</v>
      </c>
      <c r="N70" s="42">
        <f t="shared" si="3"/>
        <v>180000</v>
      </c>
      <c r="O70" s="35"/>
      <c r="P70" s="35"/>
      <c r="Q70" s="35"/>
    </row>
    <row r="71" spans="1:18" ht="26.25" customHeight="1">
      <c r="A71" s="34">
        <v>65</v>
      </c>
      <c r="B71" s="26" t="s">
        <v>204</v>
      </c>
      <c r="C71" s="26" t="s">
        <v>317</v>
      </c>
      <c r="D71" s="31" t="s">
        <v>365</v>
      </c>
      <c r="E71" s="40">
        <v>4</v>
      </c>
      <c r="F71" s="40" t="s">
        <v>7</v>
      </c>
      <c r="G71" s="33">
        <v>65</v>
      </c>
      <c r="H71" s="33">
        <v>180</v>
      </c>
      <c r="I71" s="41" t="s">
        <v>170</v>
      </c>
      <c r="J71" s="40">
        <v>92</v>
      </c>
      <c r="K71" s="35" t="s">
        <v>172</v>
      </c>
      <c r="L71" s="36">
        <v>27000</v>
      </c>
      <c r="M71" s="42">
        <f t="shared" ref="M71:M102" si="4">L71*J71</f>
        <v>2484000</v>
      </c>
      <c r="N71" s="42">
        <f t="shared" ref="N71:N102" si="5">L71*4</f>
        <v>108000</v>
      </c>
      <c r="O71" s="35"/>
      <c r="P71" s="35"/>
      <c r="Q71" s="35"/>
    </row>
    <row r="72" spans="1:18" ht="26.25" customHeight="1">
      <c r="A72" s="34">
        <v>66</v>
      </c>
      <c r="B72" s="26" t="s">
        <v>205</v>
      </c>
      <c r="C72" s="26" t="s">
        <v>317</v>
      </c>
      <c r="D72" s="31" t="s">
        <v>366</v>
      </c>
      <c r="E72" s="40">
        <v>4</v>
      </c>
      <c r="F72" s="40" t="s">
        <v>73</v>
      </c>
      <c r="G72" s="33">
        <v>65</v>
      </c>
      <c r="H72" s="33">
        <v>180</v>
      </c>
      <c r="I72" s="41" t="s">
        <v>170</v>
      </c>
      <c r="J72" s="40">
        <v>100</v>
      </c>
      <c r="K72" s="35" t="s">
        <v>172</v>
      </c>
      <c r="L72" s="36">
        <v>61000</v>
      </c>
      <c r="M72" s="42">
        <f t="shared" si="4"/>
        <v>6100000</v>
      </c>
      <c r="N72" s="42">
        <f t="shared" si="5"/>
        <v>244000</v>
      </c>
      <c r="O72" s="35"/>
      <c r="P72" s="35"/>
      <c r="Q72" s="35"/>
    </row>
    <row r="73" spans="1:18" ht="26.25" customHeight="1">
      <c r="A73" s="34">
        <v>67</v>
      </c>
      <c r="B73" s="26" t="s">
        <v>206</v>
      </c>
      <c r="C73" s="26" t="s">
        <v>317</v>
      </c>
      <c r="D73" s="31" t="s">
        <v>367</v>
      </c>
      <c r="E73" s="40">
        <v>4</v>
      </c>
      <c r="F73" s="40" t="s">
        <v>7</v>
      </c>
      <c r="G73" s="33">
        <v>65</v>
      </c>
      <c r="H73" s="33">
        <v>180</v>
      </c>
      <c r="I73" s="41" t="s">
        <v>170</v>
      </c>
      <c r="J73" s="40">
        <v>96</v>
      </c>
      <c r="K73" s="35" t="s">
        <v>172</v>
      </c>
      <c r="L73" s="36">
        <v>61000</v>
      </c>
      <c r="M73" s="42">
        <f t="shared" si="4"/>
        <v>5856000</v>
      </c>
      <c r="N73" s="42">
        <f t="shared" si="5"/>
        <v>244000</v>
      </c>
      <c r="O73" s="35"/>
      <c r="P73" s="35"/>
      <c r="Q73" s="35"/>
    </row>
    <row r="74" spans="1:18" ht="26.25" customHeight="1">
      <c r="A74" s="34">
        <v>68</v>
      </c>
      <c r="B74" s="26" t="s">
        <v>207</v>
      </c>
      <c r="C74" s="26" t="s">
        <v>317</v>
      </c>
      <c r="D74" s="31" t="s">
        <v>368</v>
      </c>
      <c r="E74" s="40">
        <v>4</v>
      </c>
      <c r="F74" s="40" t="s">
        <v>7</v>
      </c>
      <c r="G74" s="33">
        <v>65</v>
      </c>
      <c r="H74" s="33">
        <v>180</v>
      </c>
      <c r="I74" s="41" t="s">
        <v>170</v>
      </c>
      <c r="J74" s="40">
        <v>72</v>
      </c>
      <c r="K74" s="35" t="s">
        <v>171</v>
      </c>
      <c r="L74" s="36">
        <v>38000</v>
      </c>
      <c r="M74" s="42">
        <f t="shared" si="4"/>
        <v>2736000</v>
      </c>
      <c r="N74" s="42">
        <f t="shared" si="5"/>
        <v>152000</v>
      </c>
      <c r="O74" s="35"/>
      <c r="P74" s="35"/>
      <c r="Q74" s="35"/>
    </row>
    <row r="75" spans="1:18" ht="26.25" customHeight="1">
      <c r="A75" s="34">
        <v>69</v>
      </c>
      <c r="B75" s="26" t="s">
        <v>208</v>
      </c>
      <c r="C75" s="26" t="s">
        <v>317</v>
      </c>
      <c r="D75" s="31" t="s">
        <v>369</v>
      </c>
      <c r="E75" s="40">
        <v>4</v>
      </c>
      <c r="F75" s="40" t="s">
        <v>7</v>
      </c>
      <c r="G75" s="33">
        <v>65</v>
      </c>
      <c r="H75" s="33">
        <v>180</v>
      </c>
      <c r="I75" s="41" t="s">
        <v>170</v>
      </c>
      <c r="J75" s="40">
        <v>196</v>
      </c>
      <c r="K75" s="35" t="s">
        <v>172</v>
      </c>
      <c r="L75" s="36">
        <v>33000</v>
      </c>
      <c r="M75" s="42">
        <f t="shared" si="4"/>
        <v>6468000</v>
      </c>
      <c r="N75" s="42">
        <f t="shared" si="5"/>
        <v>132000</v>
      </c>
      <c r="O75" s="35"/>
      <c r="P75" s="35"/>
      <c r="Q75" s="35"/>
    </row>
    <row r="76" spans="1:18" ht="26.25" customHeight="1">
      <c r="A76" s="34">
        <v>70</v>
      </c>
      <c r="B76" s="28" t="s">
        <v>294</v>
      </c>
      <c r="C76" s="26" t="s">
        <v>317</v>
      </c>
      <c r="D76" s="43" t="s">
        <v>423</v>
      </c>
      <c r="E76" s="44">
        <v>4</v>
      </c>
      <c r="F76" s="44" t="s">
        <v>7</v>
      </c>
      <c r="G76" s="33">
        <v>65</v>
      </c>
      <c r="H76" s="33">
        <v>180</v>
      </c>
      <c r="I76" s="41" t="s">
        <v>170</v>
      </c>
      <c r="J76" s="44">
        <v>196</v>
      </c>
      <c r="K76" s="35" t="s">
        <v>172</v>
      </c>
      <c r="L76" s="36">
        <v>5000</v>
      </c>
      <c r="M76" s="42">
        <f t="shared" si="4"/>
        <v>980000</v>
      </c>
      <c r="N76" s="42">
        <f t="shared" si="5"/>
        <v>20000</v>
      </c>
      <c r="O76" s="35"/>
      <c r="P76" s="35"/>
      <c r="Q76" s="35"/>
      <c r="R76" s="22" t="s">
        <v>440</v>
      </c>
    </row>
    <row r="77" spans="1:18" ht="26.25" customHeight="1">
      <c r="A77" s="34">
        <v>71</v>
      </c>
      <c r="B77" s="26" t="s">
        <v>297</v>
      </c>
      <c r="C77" s="26" t="s">
        <v>317</v>
      </c>
      <c r="D77" s="31" t="s">
        <v>426</v>
      </c>
      <c r="E77" s="40">
        <v>4</v>
      </c>
      <c r="F77" s="40" t="s">
        <v>7</v>
      </c>
      <c r="G77" s="33">
        <v>65</v>
      </c>
      <c r="H77" s="33">
        <v>180</v>
      </c>
      <c r="I77" s="41" t="s">
        <v>170</v>
      </c>
      <c r="J77" s="40">
        <v>108</v>
      </c>
      <c r="K77" s="35" t="s">
        <v>172</v>
      </c>
      <c r="L77" s="36">
        <v>2000</v>
      </c>
      <c r="M77" s="42">
        <f t="shared" si="4"/>
        <v>216000</v>
      </c>
      <c r="N77" s="42">
        <f t="shared" si="5"/>
        <v>8000</v>
      </c>
      <c r="O77" s="35"/>
      <c r="P77" s="35"/>
      <c r="Q77" s="35"/>
      <c r="R77" s="22" t="s">
        <v>440</v>
      </c>
    </row>
    <row r="78" spans="1:18" ht="26.25" customHeight="1">
      <c r="A78" s="34">
        <v>72</v>
      </c>
      <c r="B78" s="26" t="s">
        <v>237</v>
      </c>
      <c r="C78" s="26" t="s">
        <v>317</v>
      </c>
      <c r="D78" s="31" t="s">
        <v>401</v>
      </c>
      <c r="E78" s="40">
        <v>4</v>
      </c>
      <c r="F78" s="40" t="s">
        <v>7</v>
      </c>
      <c r="G78" s="33">
        <v>65</v>
      </c>
      <c r="H78" s="33">
        <v>180</v>
      </c>
      <c r="I78" s="41" t="s">
        <v>170</v>
      </c>
      <c r="J78" s="40">
        <v>48</v>
      </c>
      <c r="K78" s="35" t="s">
        <v>171</v>
      </c>
      <c r="L78" s="36">
        <v>9000</v>
      </c>
      <c r="M78" s="42">
        <f t="shared" si="4"/>
        <v>432000</v>
      </c>
      <c r="N78" s="42">
        <f t="shared" si="5"/>
        <v>36000</v>
      </c>
      <c r="O78" s="35"/>
      <c r="P78" s="35"/>
      <c r="Q78" s="35"/>
      <c r="R78" s="22" t="s">
        <v>440</v>
      </c>
    </row>
    <row r="79" spans="1:18" ht="26.25" customHeight="1">
      <c r="A79" s="34">
        <v>73</v>
      </c>
      <c r="B79" s="26" t="s">
        <v>304</v>
      </c>
      <c r="C79" s="26" t="s">
        <v>317</v>
      </c>
      <c r="D79" s="31" t="s">
        <v>373</v>
      </c>
      <c r="E79" s="40">
        <v>4</v>
      </c>
      <c r="F79" s="40" t="s">
        <v>73</v>
      </c>
      <c r="G79" s="33">
        <v>65</v>
      </c>
      <c r="H79" s="33">
        <v>180</v>
      </c>
      <c r="I79" s="34" t="s">
        <v>170</v>
      </c>
      <c r="J79" s="40">
        <v>144</v>
      </c>
      <c r="K79" s="35" t="s">
        <v>172</v>
      </c>
      <c r="L79" s="36">
        <v>28000</v>
      </c>
      <c r="M79" s="42">
        <f t="shared" si="4"/>
        <v>4032000</v>
      </c>
      <c r="N79" s="42">
        <f t="shared" si="5"/>
        <v>112000</v>
      </c>
      <c r="O79" s="35"/>
      <c r="P79" s="35"/>
      <c r="Q79" s="35"/>
    </row>
    <row r="80" spans="1:18" ht="26.25" customHeight="1">
      <c r="A80" s="34">
        <v>74</v>
      </c>
      <c r="B80" s="26" t="s">
        <v>225</v>
      </c>
      <c r="C80" s="26" t="s">
        <v>317</v>
      </c>
      <c r="D80" s="31" t="s">
        <v>390</v>
      </c>
      <c r="E80" s="40">
        <v>4</v>
      </c>
      <c r="F80" s="40" t="s">
        <v>7</v>
      </c>
      <c r="G80" s="33">
        <v>65</v>
      </c>
      <c r="H80" s="33">
        <v>180</v>
      </c>
      <c r="I80" s="41" t="s">
        <v>170</v>
      </c>
      <c r="J80" s="40">
        <v>32</v>
      </c>
      <c r="K80" s="35" t="s">
        <v>171</v>
      </c>
      <c r="L80" s="36">
        <v>2000</v>
      </c>
      <c r="M80" s="42">
        <f t="shared" si="4"/>
        <v>64000</v>
      </c>
      <c r="N80" s="42">
        <f t="shared" si="5"/>
        <v>8000</v>
      </c>
      <c r="O80" s="35"/>
      <c r="P80" s="35"/>
      <c r="Q80" s="35"/>
      <c r="R80" s="22" t="s">
        <v>440</v>
      </c>
    </row>
    <row r="81" spans="1:18" ht="26.25" customHeight="1">
      <c r="A81" s="34">
        <v>75</v>
      </c>
      <c r="B81" s="26" t="s">
        <v>210</v>
      </c>
      <c r="C81" s="26" t="s">
        <v>317</v>
      </c>
      <c r="D81" s="31" t="s">
        <v>375</v>
      </c>
      <c r="E81" s="40">
        <v>4</v>
      </c>
      <c r="F81" s="40" t="s">
        <v>7</v>
      </c>
      <c r="G81" s="33">
        <v>65</v>
      </c>
      <c r="H81" s="33">
        <v>180</v>
      </c>
      <c r="I81" s="34" t="s">
        <v>170</v>
      </c>
      <c r="J81" s="40">
        <v>176</v>
      </c>
      <c r="K81" s="35" t="s">
        <v>172</v>
      </c>
      <c r="L81" s="36">
        <v>36000</v>
      </c>
      <c r="M81" s="42">
        <f t="shared" si="4"/>
        <v>6336000</v>
      </c>
      <c r="N81" s="42">
        <f t="shared" si="5"/>
        <v>144000</v>
      </c>
      <c r="O81" s="35"/>
      <c r="P81" s="35"/>
      <c r="Q81" s="35"/>
    </row>
    <row r="82" spans="1:18" ht="26.25" customHeight="1">
      <c r="A82" s="34">
        <v>76</v>
      </c>
      <c r="B82" s="28" t="s">
        <v>296</v>
      </c>
      <c r="C82" s="26" t="s">
        <v>317</v>
      </c>
      <c r="D82" s="43" t="s">
        <v>425</v>
      </c>
      <c r="E82" s="44">
        <v>4</v>
      </c>
      <c r="F82" s="44" t="s">
        <v>7</v>
      </c>
      <c r="G82" s="33">
        <v>65</v>
      </c>
      <c r="H82" s="33">
        <v>180</v>
      </c>
      <c r="I82" s="41" t="s">
        <v>170</v>
      </c>
      <c r="J82" s="44">
        <v>100</v>
      </c>
      <c r="K82" s="35" t="s">
        <v>172</v>
      </c>
      <c r="L82" s="36">
        <v>5000</v>
      </c>
      <c r="M82" s="42">
        <f t="shared" si="4"/>
        <v>500000</v>
      </c>
      <c r="N82" s="42">
        <f t="shared" si="5"/>
        <v>20000</v>
      </c>
      <c r="O82" s="35"/>
      <c r="P82" s="35"/>
      <c r="Q82" s="35"/>
      <c r="R82" s="22" t="s">
        <v>440</v>
      </c>
    </row>
    <row r="83" spans="1:18" ht="26.25" customHeight="1">
      <c r="A83" s="34">
        <v>77</v>
      </c>
      <c r="B83" s="26" t="s">
        <v>212</v>
      </c>
      <c r="C83" s="26" t="s">
        <v>317</v>
      </c>
      <c r="D83" s="31" t="s">
        <v>377</v>
      </c>
      <c r="E83" s="40">
        <v>4</v>
      </c>
      <c r="F83" s="40" t="s">
        <v>7</v>
      </c>
      <c r="G83" s="33">
        <v>65</v>
      </c>
      <c r="H83" s="33">
        <v>180</v>
      </c>
      <c r="I83" s="34" t="s">
        <v>170</v>
      </c>
      <c r="J83" s="40">
        <v>144</v>
      </c>
      <c r="K83" s="35" t="s">
        <v>172</v>
      </c>
      <c r="L83" s="36">
        <v>39000</v>
      </c>
      <c r="M83" s="42">
        <f t="shared" si="4"/>
        <v>5616000</v>
      </c>
      <c r="N83" s="42">
        <f t="shared" si="5"/>
        <v>156000</v>
      </c>
      <c r="O83" s="35"/>
      <c r="P83" s="35"/>
      <c r="Q83" s="35"/>
    </row>
    <row r="84" spans="1:18" ht="26.25" customHeight="1">
      <c r="A84" s="34">
        <v>78</v>
      </c>
      <c r="B84" s="26" t="s">
        <v>213</v>
      </c>
      <c r="C84" s="26" t="s">
        <v>317</v>
      </c>
      <c r="D84" s="31" t="s">
        <v>378</v>
      </c>
      <c r="E84" s="40">
        <v>4</v>
      </c>
      <c r="F84" s="40" t="s">
        <v>7</v>
      </c>
      <c r="G84" s="33">
        <v>65</v>
      </c>
      <c r="H84" s="33">
        <v>180</v>
      </c>
      <c r="I84" s="34" t="s">
        <v>170</v>
      </c>
      <c r="J84" s="40">
        <v>52</v>
      </c>
      <c r="K84" s="35" t="s">
        <v>171</v>
      </c>
      <c r="L84" s="36">
        <v>24000</v>
      </c>
      <c r="M84" s="42">
        <f t="shared" si="4"/>
        <v>1248000</v>
      </c>
      <c r="N84" s="42">
        <f t="shared" si="5"/>
        <v>96000</v>
      </c>
      <c r="O84" s="35"/>
      <c r="P84" s="35"/>
      <c r="Q84" s="35"/>
    </row>
    <row r="85" spans="1:18" ht="26.25" customHeight="1">
      <c r="A85" s="34">
        <v>79</v>
      </c>
      <c r="B85" s="28" t="s">
        <v>295</v>
      </c>
      <c r="C85" s="26" t="s">
        <v>317</v>
      </c>
      <c r="D85" s="43" t="s">
        <v>424</v>
      </c>
      <c r="E85" s="44">
        <v>4</v>
      </c>
      <c r="F85" s="44" t="s">
        <v>7</v>
      </c>
      <c r="G85" s="33">
        <v>65</v>
      </c>
      <c r="H85" s="33">
        <v>180</v>
      </c>
      <c r="I85" s="41" t="s">
        <v>170</v>
      </c>
      <c r="J85" s="44">
        <v>80</v>
      </c>
      <c r="K85" s="35" t="s">
        <v>171</v>
      </c>
      <c r="L85" s="36">
        <v>5000</v>
      </c>
      <c r="M85" s="42">
        <f t="shared" si="4"/>
        <v>400000</v>
      </c>
      <c r="N85" s="42">
        <f t="shared" si="5"/>
        <v>20000</v>
      </c>
      <c r="O85" s="35"/>
      <c r="P85" s="35"/>
      <c r="Q85" s="35"/>
      <c r="R85" s="22" t="s">
        <v>440</v>
      </c>
    </row>
    <row r="86" spans="1:18" ht="26.25" customHeight="1">
      <c r="A86" s="34">
        <v>80</v>
      </c>
      <c r="B86" s="26" t="s">
        <v>215</v>
      </c>
      <c r="C86" s="26" t="s">
        <v>317</v>
      </c>
      <c r="D86" s="31" t="s">
        <v>380</v>
      </c>
      <c r="E86" s="40">
        <v>4</v>
      </c>
      <c r="F86" s="40" t="s">
        <v>73</v>
      </c>
      <c r="G86" s="33">
        <v>65</v>
      </c>
      <c r="H86" s="33">
        <v>180</v>
      </c>
      <c r="I86" s="41" t="s">
        <v>170</v>
      </c>
      <c r="J86" s="40">
        <v>156</v>
      </c>
      <c r="K86" s="35" t="s">
        <v>172</v>
      </c>
      <c r="L86" s="36">
        <v>48000</v>
      </c>
      <c r="M86" s="42">
        <f t="shared" si="4"/>
        <v>7488000</v>
      </c>
      <c r="N86" s="42">
        <f t="shared" si="5"/>
        <v>192000</v>
      </c>
      <c r="O86" s="35"/>
      <c r="P86" s="35"/>
      <c r="Q86" s="35"/>
    </row>
    <row r="87" spans="1:18" ht="26.25" customHeight="1">
      <c r="A87" s="34">
        <v>81</v>
      </c>
      <c r="B87" s="26" t="s">
        <v>226</v>
      </c>
      <c r="C87" s="26" t="s">
        <v>317</v>
      </c>
      <c r="D87" s="31" t="s">
        <v>391</v>
      </c>
      <c r="E87" s="40">
        <v>4</v>
      </c>
      <c r="F87" s="40" t="s">
        <v>7</v>
      </c>
      <c r="G87" s="33">
        <v>65</v>
      </c>
      <c r="H87" s="33">
        <v>180</v>
      </c>
      <c r="I87" s="34" t="s">
        <v>170</v>
      </c>
      <c r="J87" s="40">
        <v>32</v>
      </c>
      <c r="K87" s="35" t="s">
        <v>171</v>
      </c>
      <c r="L87" s="36">
        <v>1000</v>
      </c>
      <c r="M87" s="42">
        <f t="shared" si="4"/>
        <v>32000</v>
      </c>
      <c r="N87" s="42">
        <f t="shared" si="5"/>
        <v>4000</v>
      </c>
      <c r="O87" s="35"/>
      <c r="P87" s="35"/>
      <c r="Q87" s="35"/>
      <c r="R87" s="22" t="s">
        <v>440</v>
      </c>
    </row>
    <row r="88" spans="1:18" ht="26.25" customHeight="1">
      <c r="A88" s="34">
        <v>82</v>
      </c>
      <c r="B88" s="26" t="s">
        <v>284</v>
      </c>
      <c r="C88" s="26" t="s">
        <v>317</v>
      </c>
      <c r="D88" s="31" t="s">
        <v>413</v>
      </c>
      <c r="E88" s="40">
        <v>4</v>
      </c>
      <c r="F88" s="40" t="s">
        <v>7</v>
      </c>
      <c r="G88" s="33">
        <v>65</v>
      </c>
      <c r="H88" s="33">
        <v>180</v>
      </c>
      <c r="I88" s="41" t="s">
        <v>170</v>
      </c>
      <c r="J88" s="40">
        <v>56</v>
      </c>
      <c r="K88" s="35" t="s">
        <v>171</v>
      </c>
      <c r="L88" s="36">
        <v>18000</v>
      </c>
      <c r="M88" s="42">
        <f t="shared" si="4"/>
        <v>1008000</v>
      </c>
      <c r="N88" s="42">
        <f t="shared" si="5"/>
        <v>72000</v>
      </c>
      <c r="O88" s="35"/>
      <c r="P88" s="35"/>
      <c r="Q88" s="35"/>
      <c r="R88" s="22" t="s">
        <v>440</v>
      </c>
    </row>
    <row r="89" spans="1:18" ht="26.25" customHeight="1">
      <c r="A89" s="34">
        <v>83</v>
      </c>
      <c r="B89" s="26" t="s">
        <v>218</v>
      </c>
      <c r="C89" s="26" t="s">
        <v>317</v>
      </c>
      <c r="D89" s="31" t="s">
        <v>383</v>
      </c>
      <c r="E89" s="40">
        <v>4</v>
      </c>
      <c r="F89" s="40" t="s">
        <v>7</v>
      </c>
      <c r="G89" s="33">
        <v>65</v>
      </c>
      <c r="H89" s="33">
        <v>180</v>
      </c>
      <c r="I89" s="41" t="s">
        <v>170</v>
      </c>
      <c r="J89" s="40">
        <v>124</v>
      </c>
      <c r="K89" s="35" t="s">
        <v>172</v>
      </c>
      <c r="L89" s="36">
        <v>50000</v>
      </c>
      <c r="M89" s="42">
        <f t="shared" si="4"/>
        <v>6200000</v>
      </c>
      <c r="N89" s="42">
        <f t="shared" si="5"/>
        <v>200000</v>
      </c>
      <c r="O89" s="35"/>
      <c r="P89" s="35"/>
      <c r="Q89" s="35"/>
    </row>
    <row r="90" spans="1:18" ht="26.25" customHeight="1">
      <c r="A90" s="34">
        <v>84</v>
      </c>
      <c r="B90" s="26" t="s">
        <v>219</v>
      </c>
      <c r="C90" s="26" t="s">
        <v>317</v>
      </c>
      <c r="D90" s="31" t="s">
        <v>384</v>
      </c>
      <c r="E90" s="40">
        <v>4</v>
      </c>
      <c r="F90" s="40" t="s">
        <v>7</v>
      </c>
      <c r="G90" s="33">
        <v>65</v>
      </c>
      <c r="H90" s="33">
        <v>180</v>
      </c>
      <c r="I90" s="41" t="s">
        <v>170</v>
      </c>
      <c r="J90" s="40">
        <v>68</v>
      </c>
      <c r="K90" s="35" t="s">
        <v>171</v>
      </c>
      <c r="L90" s="36">
        <v>28000</v>
      </c>
      <c r="M90" s="42">
        <f t="shared" si="4"/>
        <v>1904000</v>
      </c>
      <c r="N90" s="42">
        <f t="shared" si="5"/>
        <v>112000</v>
      </c>
      <c r="O90" s="35"/>
      <c r="P90" s="35"/>
      <c r="Q90" s="35"/>
    </row>
    <row r="91" spans="1:18" ht="26.25" customHeight="1">
      <c r="A91" s="34">
        <v>85</v>
      </c>
      <c r="B91" s="27" t="s">
        <v>190</v>
      </c>
      <c r="C91" s="26" t="s">
        <v>317</v>
      </c>
      <c r="D91" s="31" t="s">
        <v>335</v>
      </c>
      <c r="E91" s="32">
        <v>4</v>
      </c>
      <c r="F91" s="32" t="s">
        <v>7</v>
      </c>
      <c r="G91" s="33">
        <v>65</v>
      </c>
      <c r="H91" s="33">
        <v>180</v>
      </c>
      <c r="I91" s="34" t="s">
        <v>170</v>
      </c>
      <c r="J91" s="32">
        <v>36</v>
      </c>
      <c r="K91" s="35" t="s">
        <v>171</v>
      </c>
      <c r="L91" s="36">
        <v>5000</v>
      </c>
      <c r="M91" s="42">
        <f t="shared" si="4"/>
        <v>180000</v>
      </c>
      <c r="N91" s="42">
        <f t="shared" si="5"/>
        <v>20000</v>
      </c>
      <c r="O91" s="35"/>
      <c r="P91" s="35"/>
      <c r="Q91" s="35"/>
      <c r="R91" s="22" t="s">
        <v>440</v>
      </c>
    </row>
    <row r="92" spans="1:18" ht="26.25" customHeight="1">
      <c r="A92" s="34">
        <v>86</v>
      </c>
      <c r="B92" s="26" t="s">
        <v>303</v>
      </c>
      <c r="C92" s="26" t="s">
        <v>317</v>
      </c>
      <c r="D92" s="31" t="s">
        <v>374</v>
      </c>
      <c r="E92" s="40">
        <v>4</v>
      </c>
      <c r="F92" s="40" t="s">
        <v>7</v>
      </c>
      <c r="G92" s="33">
        <v>65</v>
      </c>
      <c r="H92" s="33">
        <v>180</v>
      </c>
      <c r="I92" s="41" t="s">
        <v>170</v>
      </c>
      <c r="J92" s="40">
        <v>52</v>
      </c>
      <c r="K92" s="35" t="s">
        <v>171</v>
      </c>
      <c r="L92" s="36">
        <v>5000</v>
      </c>
      <c r="M92" s="42">
        <f t="shared" si="4"/>
        <v>260000</v>
      </c>
      <c r="N92" s="42">
        <f t="shared" si="5"/>
        <v>20000</v>
      </c>
      <c r="O92" s="35"/>
      <c r="P92" s="35"/>
      <c r="Q92" s="35"/>
      <c r="R92" s="22" t="s">
        <v>440</v>
      </c>
    </row>
    <row r="93" spans="1:18" ht="26.25" customHeight="1">
      <c r="A93" s="34">
        <v>87</v>
      </c>
      <c r="B93" s="26" t="s">
        <v>211</v>
      </c>
      <c r="C93" s="26" t="s">
        <v>317</v>
      </c>
      <c r="D93" s="31" t="s">
        <v>376</v>
      </c>
      <c r="E93" s="40">
        <v>4</v>
      </c>
      <c r="F93" s="40" t="s">
        <v>7</v>
      </c>
      <c r="G93" s="33">
        <v>65</v>
      </c>
      <c r="H93" s="33">
        <v>180</v>
      </c>
      <c r="I93" s="34" t="s">
        <v>170</v>
      </c>
      <c r="J93" s="40">
        <v>56</v>
      </c>
      <c r="K93" s="35" t="s">
        <v>171</v>
      </c>
      <c r="L93" s="36">
        <v>17000</v>
      </c>
      <c r="M93" s="42">
        <f t="shared" si="4"/>
        <v>952000</v>
      </c>
      <c r="N93" s="42">
        <f t="shared" si="5"/>
        <v>68000</v>
      </c>
      <c r="O93" s="35"/>
      <c r="P93" s="35"/>
      <c r="Q93" s="35"/>
      <c r="R93" s="22" t="s">
        <v>440</v>
      </c>
    </row>
    <row r="94" spans="1:18" ht="26.25" customHeight="1">
      <c r="A94" s="34">
        <v>88</v>
      </c>
      <c r="B94" s="27" t="s">
        <v>191</v>
      </c>
      <c r="C94" s="26" t="s">
        <v>317</v>
      </c>
      <c r="D94" s="31" t="s">
        <v>336</v>
      </c>
      <c r="E94" s="32">
        <v>4</v>
      </c>
      <c r="F94" s="32" t="s">
        <v>7</v>
      </c>
      <c r="G94" s="33">
        <v>65</v>
      </c>
      <c r="H94" s="33">
        <v>180</v>
      </c>
      <c r="I94" s="41" t="s">
        <v>170</v>
      </c>
      <c r="J94" s="32">
        <v>44</v>
      </c>
      <c r="K94" s="35" t="s">
        <v>171</v>
      </c>
      <c r="L94" s="36">
        <v>18000</v>
      </c>
      <c r="M94" s="42">
        <f t="shared" si="4"/>
        <v>792000</v>
      </c>
      <c r="N94" s="42">
        <f t="shared" si="5"/>
        <v>72000</v>
      </c>
      <c r="O94" s="35"/>
      <c r="P94" s="35"/>
      <c r="Q94" s="35"/>
      <c r="R94" s="22" t="s">
        <v>440</v>
      </c>
    </row>
    <row r="95" spans="1:18" ht="26.25" customHeight="1">
      <c r="A95" s="34">
        <v>89</v>
      </c>
      <c r="B95" s="27" t="s">
        <v>192</v>
      </c>
      <c r="C95" s="26" t="s">
        <v>317</v>
      </c>
      <c r="D95" s="31" t="s">
        <v>337</v>
      </c>
      <c r="E95" s="32">
        <v>4</v>
      </c>
      <c r="F95" s="32" t="s">
        <v>7</v>
      </c>
      <c r="G95" s="33">
        <v>65</v>
      </c>
      <c r="H95" s="33">
        <v>180</v>
      </c>
      <c r="I95" s="41" t="s">
        <v>170</v>
      </c>
      <c r="J95" s="32">
        <v>68</v>
      </c>
      <c r="K95" s="35" t="s">
        <v>171</v>
      </c>
      <c r="L95" s="36">
        <v>9000</v>
      </c>
      <c r="M95" s="42">
        <f t="shared" si="4"/>
        <v>612000</v>
      </c>
      <c r="N95" s="42">
        <f t="shared" si="5"/>
        <v>36000</v>
      </c>
      <c r="O95" s="35"/>
      <c r="P95" s="35"/>
      <c r="Q95" s="35"/>
      <c r="R95" s="22" t="s">
        <v>440</v>
      </c>
    </row>
    <row r="96" spans="1:18" ht="26.25" customHeight="1">
      <c r="A96" s="34">
        <v>90</v>
      </c>
      <c r="B96" s="26" t="s">
        <v>238</v>
      </c>
      <c r="C96" s="26" t="s">
        <v>317</v>
      </c>
      <c r="D96" s="31" t="s">
        <v>402</v>
      </c>
      <c r="E96" s="40">
        <v>4</v>
      </c>
      <c r="F96" s="40" t="s">
        <v>7</v>
      </c>
      <c r="G96" s="33">
        <v>65</v>
      </c>
      <c r="H96" s="33">
        <v>180</v>
      </c>
      <c r="I96" s="41" t="s">
        <v>170</v>
      </c>
      <c r="J96" s="40">
        <v>88</v>
      </c>
      <c r="K96" s="35" t="s">
        <v>171</v>
      </c>
      <c r="L96" s="36">
        <v>8000</v>
      </c>
      <c r="M96" s="42">
        <f t="shared" si="4"/>
        <v>704000</v>
      </c>
      <c r="N96" s="42">
        <f t="shared" si="5"/>
        <v>32000</v>
      </c>
      <c r="O96" s="35"/>
      <c r="P96" s="35"/>
      <c r="Q96" s="35"/>
      <c r="R96" s="22" t="s">
        <v>440</v>
      </c>
    </row>
    <row r="97" spans="1:18" ht="26.25" customHeight="1">
      <c r="A97" s="34">
        <v>91</v>
      </c>
      <c r="B97" s="27" t="s">
        <v>193</v>
      </c>
      <c r="C97" s="26" t="s">
        <v>317</v>
      </c>
      <c r="D97" s="31" t="s">
        <v>338</v>
      </c>
      <c r="E97" s="32">
        <v>4</v>
      </c>
      <c r="F97" s="32" t="s">
        <v>7</v>
      </c>
      <c r="G97" s="33">
        <v>65</v>
      </c>
      <c r="H97" s="33">
        <v>180</v>
      </c>
      <c r="I97" s="41" t="s">
        <v>170</v>
      </c>
      <c r="J97" s="32">
        <v>68</v>
      </c>
      <c r="K97" s="35" t="s">
        <v>171</v>
      </c>
      <c r="L97" s="36">
        <v>4000</v>
      </c>
      <c r="M97" s="42">
        <f t="shared" si="4"/>
        <v>272000</v>
      </c>
      <c r="N97" s="42">
        <f t="shared" si="5"/>
        <v>16000</v>
      </c>
      <c r="O97" s="35"/>
      <c r="P97" s="35"/>
      <c r="Q97" s="35"/>
      <c r="R97" s="22" t="s">
        <v>440</v>
      </c>
    </row>
    <row r="98" spans="1:18" ht="26.25" customHeight="1">
      <c r="A98" s="34">
        <v>92</v>
      </c>
      <c r="B98" s="26" t="s">
        <v>209</v>
      </c>
      <c r="C98" s="26" t="s">
        <v>317</v>
      </c>
      <c r="D98" s="31" t="s">
        <v>370</v>
      </c>
      <c r="E98" s="40">
        <v>4</v>
      </c>
      <c r="F98" s="40" t="s">
        <v>7</v>
      </c>
      <c r="G98" s="33">
        <v>65</v>
      </c>
      <c r="H98" s="33">
        <v>180</v>
      </c>
      <c r="I98" s="41" t="s">
        <v>170</v>
      </c>
      <c r="J98" s="40">
        <v>80</v>
      </c>
      <c r="K98" s="35" t="s">
        <v>171</v>
      </c>
      <c r="L98" s="36">
        <v>15000</v>
      </c>
      <c r="M98" s="42">
        <f t="shared" si="4"/>
        <v>1200000</v>
      </c>
      <c r="N98" s="42">
        <f t="shared" si="5"/>
        <v>60000</v>
      </c>
      <c r="O98" s="35"/>
      <c r="P98" s="35"/>
      <c r="Q98" s="35"/>
      <c r="R98" s="22" t="s">
        <v>440</v>
      </c>
    </row>
    <row r="99" spans="1:18" ht="26.25" customHeight="1">
      <c r="A99" s="34">
        <v>93</v>
      </c>
      <c r="B99" s="26" t="s">
        <v>214</v>
      </c>
      <c r="C99" s="26" t="s">
        <v>317</v>
      </c>
      <c r="D99" s="31" t="s">
        <v>379</v>
      </c>
      <c r="E99" s="40">
        <v>4</v>
      </c>
      <c r="F99" s="40" t="s">
        <v>73</v>
      </c>
      <c r="G99" s="33">
        <v>65</v>
      </c>
      <c r="H99" s="33">
        <v>180</v>
      </c>
      <c r="I99" s="41" t="s">
        <v>170</v>
      </c>
      <c r="J99" s="40">
        <v>164</v>
      </c>
      <c r="K99" s="35" t="s">
        <v>172</v>
      </c>
      <c r="L99" s="36">
        <v>16000</v>
      </c>
      <c r="M99" s="42">
        <f t="shared" si="4"/>
        <v>2624000</v>
      </c>
      <c r="N99" s="42">
        <f t="shared" si="5"/>
        <v>64000</v>
      </c>
      <c r="O99" s="35"/>
      <c r="P99" s="35"/>
      <c r="Q99" s="35"/>
      <c r="R99" s="22" t="s">
        <v>440</v>
      </c>
    </row>
    <row r="100" spans="1:18" ht="26.25" customHeight="1">
      <c r="A100" s="34">
        <v>94</v>
      </c>
      <c r="B100" s="26" t="s">
        <v>216</v>
      </c>
      <c r="C100" s="26" t="s">
        <v>317</v>
      </c>
      <c r="D100" s="31" t="s">
        <v>381</v>
      </c>
      <c r="E100" s="40">
        <v>4</v>
      </c>
      <c r="F100" s="40" t="s">
        <v>7</v>
      </c>
      <c r="G100" s="33">
        <v>65</v>
      </c>
      <c r="H100" s="33">
        <v>180</v>
      </c>
      <c r="I100" s="41" t="s">
        <v>170</v>
      </c>
      <c r="J100" s="40">
        <v>84</v>
      </c>
      <c r="K100" s="35" t="s">
        <v>171</v>
      </c>
      <c r="L100" s="36">
        <v>5000</v>
      </c>
      <c r="M100" s="42">
        <f t="shared" si="4"/>
        <v>420000</v>
      </c>
      <c r="N100" s="42">
        <f t="shared" si="5"/>
        <v>20000</v>
      </c>
      <c r="O100" s="35"/>
      <c r="P100" s="35"/>
      <c r="Q100" s="35"/>
      <c r="R100" s="22" t="s">
        <v>440</v>
      </c>
    </row>
    <row r="101" spans="1:18" ht="26.25" customHeight="1">
      <c r="A101" s="34">
        <v>95</v>
      </c>
      <c r="B101" s="26" t="s">
        <v>437</v>
      </c>
      <c r="C101" s="26" t="s">
        <v>317</v>
      </c>
      <c r="D101" s="31" t="s">
        <v>371</v>
      </c>
      <c r="E101" s="40">
        <v>4</v>
      </c>
      <c r="F101" s="40" t="s">
        <v>73</v>
      </c>
      <c r="G101" s="33">
        <v>65</v>
      </c>
      <c r="H101" s="33">
        <v>180</v>
      </c>
      <c r="I101" s="41" t="s">
        <v>170</v>
      </c>
      <c r="J101" s="40">
        <v>144</v>
      </c>
      <c r="K101" s="35" t="s">
        <v>172</v>
      </c>
      <c r="L101" s="36">
        <v>18000</v>
      </c>
      <c r="M101" s="42">
        <f t="shared" si="4"/>
        <v>2592000</v>
      </c>
      <c r="N101" s="42">
        <f t="shared" si="5"/>
        <v>72000</v>
      </c>
      <c r="O101" s="35"/>
      <c r="P101" s="35"/>
      <c r="Q101" s="35"/>
      <c r="R101" s="22" t="s">
        <v>440</v>
      </c>
    </row>
    <row r="102" spans="1:18" ht="26.25" customHeight="1">
      <c r="A102" s="34">
        <v>96</v>
      </c>
      <c r="B102" s="26" t="s">
        <v>231</v>
      </c>
      <c r="C102" s="26" t="s">
        <v>317</v>
      </c>
      <c r="D102" s="31" t="s">
        <v>395</v>
      </c>
      <c r="E102" s="40">
        <v>4</v>
      </c>
      <c r="F102" s="40" t="s">
        <v>7</v>
      </c>
      <c r="G102" s="33">
        <v>65</v>
      </c>
      <c r="H102" s="33">
        <v>180</v>
      </c>
      <c r="I102" s="41" t="s">
        <v>170</v>
      </c>
      <c r="J102" s="40">
        <v>92</v>
      </c>
      <c r="K102" s="35" t="s">
        <v>172</v>
      </c>
      <c r="L102" s="36">
        <v>46000</v>
      </c>
      <c r="M102" s="42">
        <f t="shared" si="4"/>
        <v>4232000</v>
      </c>
      <c r="N102" s="42">
        <f t="shared" si="5"/>
        <v>184000</v>
      </c>
      <c r="O102" s="35"/>
      <c r="P102" s="35"/>
      <c r="Q102" s="35"/>
    </row>
    <row r="103" spans="1:18" ht="26.25" customHeight="1">
      <c r="A103" s="34">
        <v>97</v>
      </c>
      <c r="B103" s="26" t="s">
        <v>221</v>
      </c>
      <c r="C103" s="26" t="s">
        <v>317</v>
      </c>
      <c r="D103" s="31" t="s">
        <v>386</v>
      </c>
      <c r="E103" s="40">
        <v>4</v>
      </c>
      <c r="F103" s="40" t="s">
        <v>7</v>
      </c>
      <c r="G103" s="33">
        <v>65</v>
      </c>
      <c r="H103" s="33">
        <v>180</v>
      </c>
      <c r="I103" s="41" t="s">
        <v>170</v>
      </c>
      <c r="J103" s="40">
        <v>32</v>
      </c>
      <c r="K103" s="35" t="s">
        <v>171</v>
      </c>
      <c r="L103" s="36">
        <v>2000</v>
      </c>
      <c r="M103" s="42">
        <f t="shared" ref="M103:M134" si="6">L103*J103</f>
        <v>64000</v>
      </c>
      <c r="N103" s="42">
        <f t="shared" ref="N103:N138" si="7">L103*4</f>
        <v>8000</v>
      </c>
      <c r="O103" s="35"/>
      <c r="P103" s="35"/>
      <c r="Q103" s="35"/>
      <c r="R103" s="22" t="s">
        <v>440</v>
      </c>
    </row>
    <row r="104" spans="1:18" ht="26.25" customHeight="1">
      <c r="A104" s="34">
        <v>98</v>
      </c>
      <c r="B104" s="26" t="s">
        <v>222</v>
      </c>
      <c r="C104" s="26" t="s">
        <v>317</v>
      </c>
      <c r="D104" s="31" t="s">
        <v>387</v>
      </c>
      <c r="E104" s="40">
        <v>4</v>
      </c>
      <c r="F104" s="40" t="s">
        <v>7</v>
      </c>
      <c r="G104" s="33">
        <v>65</v>
      </c>
      <c r="H104" s="33">
        <v>180</v>
      </c>
      <c r="I104" s="41" t="s">
        <v>170</v>
      </c>
      <c r="J104" s="40">
        <v>32</v>
      </c>
      <c r="K104" s="35" t="s">
        <v>171</v>
      </c>
      <c r="L104" s="36">
        <v>2000</v>
      </c>
      <c r="M104" s="42">
        <f t="shared" si="6"/>
        <v>64000</v>
      </c>
      <c r="N104" s="42">
        <f t="shared" si="7"/>
        <v>8000</v>
      </c>
      <c r="O104" s="35"/>
      <c r="P104" s="35"/>
      <c r="Q104" s="35"/>
      <c r="R104" s="22" t="s">
        <v>440</v>
      </c>
    </row>
    <row r="105" spans="1:18" ht="26.25" customHeight="1">
      <c r="A105" s="34">
        <v>99</v>
      </c>
      <c r="B105" s="26" t="s">
        <v>234</v>
      </c>
      <c r="C105" s="26" t="s">
        <v>317</v>
      </c>
      <c r="D105" s="31" t="s">
        <v>398</v>
      </c>
      <c r="E105" s="40">
        <v>4</v>
      </c>
      <c r="F105" s="40" t="s">
        <v>7</v>
      </c>
      <c r="G105" s="33">
        <v>65</v>
      </c>
      <c r="H105" s="33">
        <v>180</v>
      </c>
      <c r="I105" s="41" t="s">
        <v>170</v>
      </c>
      <c r="J105" s="40">
        <v>112</v>
      </c>
      <c r="K105" s="35" t="s">
        <v>172</v>
      </c>
      <c r="L105" s="36">
        <v>51000</v>
      </c>
      <c r="M105" s="42">
        <f t="shared" si="6"/>
        <v>5712000</v>
      </c>
      <c r="N105" s="42">
        <f t="shared" si="7"/>
        <v>204000</v>
      </c>
      <c r="O105" s="35"/>
      <c r="P105" s="35"/>
      <c r="Q105" s="35"/>
    </row>
    <row r="106" spans="1:18" ht="26.25" customHeight="1">
      <c r="A106" s="34">
        <v>100</v>
      </c>
      <c r="B106" s="26" t="s">
        <v>235</v>
      </c>
      <c r="C106" s="26" t="s">
        <v>317</v>
      </c>
      <c r="D106" s="31" t="s">
        <v>399</v>
      </c>
      <c r="E106" s="40">
        <v>4</v>
      </c>
      <c r="F106" s="40" t="s">
        <v>7</v>
      </c>
      <c r="G106" s="33">
        <v>65</v>
      </c>
      <c r="H106" s="33">
        <v>180</v>
      </c>
      <c r="I106" s="41" t="s">
        <v>170</v>
      </c>
      <c r="J106" s="40">
        <v>56</v>
      </c>
      <c r="K106" s="35" t="s">
        <v>171</v>
      </c>
      <c r="L106" s="36">
        <v>21000</v>
      </c>
      <c r="M106" s="42">
        <f t="shared" si="6"/>
        <v>1176000</v>
      </c>
      <c r="N106" s="42">
        <f t="shared" si="7"/>
        <v>84000</v>
      </c>
      <c r="O106" s="35"/>
      <c r="P106" s="35"/>
      <c r="Q106" s="35"/>
    </row>
    <row r="107" spans="1:18" ht="26.25" customHeight="1">
      <c r="A107" s="34">
        <v>101</v>
      </c>
      <c r="B107" s="26" t="s">
        <v>236</v>
      </c>
      <c r="C107" s="26" t="s">
        <v>317</v>
      </c>
      <c r="D107" s="31" t="s">
        <v>400</v>
      </c>
      <c r="E107" s="40">
        <v>4</v>
      </c>
      <c r="F107" s="40" t="s">
        <v>7</v>
      </c>
      <c r="G107" s="33">
        <v>65</v>
      </c>
      <c r="H107" s="33">
        <v>180</v>
      </c>
      <c r="I107" s="41" t="s">
        <v>170</v>
      </c>
      <c r="J107" s="40">
        <v>140</v>
      </c>
      <c r="K107" s="35" t="s">
        <v>172</v>
      </c>
      <c r="L107" s="36">
        <v>33000</v>
      </c>
      <c r="M107" s="42">
        <f t="shared" si="6"/>
        <v>4620000</v>
      </c>
      <c r="N107" s="42">
        <f t="shared" si="7"/>
        <v>132000</v>
      </c>
      <c r="O107" s="35"/>
      <c r="P107" s="35"/>
      <c r="Q107" s="35"/>
    </row>
    <row r="108" spans="1:18" ht="26.25" customHeight="1">
      <c r="A108" s="34">
        <v>102</v>
      </c>
      <c r="B108" s="26" t="s">
        <v>274</v>
      </c>
      <c r="C108" s="26" t="s">
        <v>317</v>
      </c>
      <c r="D108" s="31" t="s">
        <v>362</v>
      </c>
      <c r="E108" s="40">
        <v>4</v>
      </c>
      <c r="F108" s="40" t="s">
        <v>7</v>
      </c>
      <c r="G108" s="33">
        <v>65</v>
      </c>
      <c r="H108" s="33">
        <v>180</v>
      </c>
      <c r="I108" s="34" t="s">
        <v>170</v>
      </c>
      <c r="J108" s="40">
        <v>72</v>
      </c>
      <c r="K108" s="35" t="s">
        <v>171</v>
      </c>
      <c r="L108" s="36">
        <v>7000</v>
      </c>
      <c r="M108" s="42">
        <f t="shared" si="6"/>
        <v>504000</v>
      </c>
      <c r="N108" s="42">
        <f t="shared" si="7"/>
        <v>28000</v>
      </c>
      <c r="O108" s="35"/>
      <c r="P108" s="35"/>
      <c r="Q108" s="35"/>
      <c r="R108" s="22" t="s">
        <v>440</v>
      </c>
    </row>
    <row r="109" spans="1:18" ht="26.25" customHeight="1">
      <c r="A109" s="34">
        <v>103</v>
      </c>
      <c r="B109" s="26" t="s">
        <v>262</v>
      </c>
      <c r="C109" s="26" t="s">
        <v>317</v>
      </c>
      <c r="D109" s="31" t="s">
        <v>352</v>
      </c>
      <c r="E109" s="40">
        <v>4</v>
      </c>
      <c r="F109" s="40" t="s">
        <v>7</v>
      </c>
      <c r="G109" s="33">
        <v>65</v>
      </c>
      <c r="H109" s="33">
        <v>180</v>
      </c>
      <c r="I109" s="41" t="s">
        <v>170</v>
      </c>
      <c r="J109" s="40">
        <v>48</v>
      </c>
      <c r="K109" s="35" t="s">
        <v>171</v>
      </c>
      <c r="L109" s="36">
        <v>14000</v>
      </c>
      <c r="M109" s="42">
        <f t="shared" si="6"/>
        <v>672000</v>
      </c>
      <c r="N109" s="42">
        <f t="shared" si="7"/>
        <v>56000</v>
      </c>
      <c r="O109" s="35"/>
      <c r="P109" s="35"/>
      <c r="Q109" s="35"/>
      <c r="R109" s="22" t="s">
        <v>440</v>
      </c>
    </row>
    <row r="110" spans="1:18" ht="26.25" customHeight="1">
      <c r="A110" s="34">
        <v>104</v>
      </c>
      <c r="B110" s="26" t="s">
        <v>239</v>
      </c>
      <c r="C110" s="26" t="s">
        <v>317</v>
      </c>
      <c r="D110" s="31" t="s">
        <v>403</v>
      </c>
      <c r="E110" s="40">
        <v>4</v>
      </c>
      <c r="F110" s="40" t="s">
        <v>7</v>
      </c>
      <c r="G110" s="33">
        <v>65</v>
      </c>
      <c r="H110" s="33">
        <v>180</v>
      </c>
      <c r="I110" s="34" t="s">
        <v>170</v>
      </c>
      <c r="J110" s="40">
        <v>60</v>
      </c>
      <c r="K110" s="35" t="s">
        <v>171</v>
      </c>
      <c r="L110" s="36">
        <v>32000</v>
      </c>
      <c r="M110" s="42">
        <f t="shared" si="6"/>
        <v>1920000</v>
      </c>
      <c r="N110" s="42">
        <f t="shared" si="7"/>
        <v>128000</v>
      </c>
      <c r="O110" s="35"/>
      <c r="P110" s="35"/>
      <c r="Q110" s="35"/>
    </row>
    <row r="111" spans="1:18" ht="26.25" customHeight="1">
      <c r="A111" s="34">
        <v>105</v>
      </c>
      <c r="B111" s="26" t="s">
        <v>292</v>
      </c>
      <c r="C111" s="26" t="s">
        <v>317</v>
      </c>
      <c r="D111" s="31" t="s">
        <v>421</v>
      </c>
      <c r="E111" s="40">
        <v>4</v>
      </c>
      <c r="F111" s="40" t="s">
        <v>7</v>
      </c>
      <c r="G111" s="33">
        <v>65</v>
      </c>
      <c r="H111" s="33">
        <v>180</v>
      </c>
      <c r="I111" s="34" t="s">
        <v>170</v>
      </c>
      <c r="J111" s="40">
        <v>72</v>
      </c>
      <c r="K111" s="35" t="s">
        <v>171</v>
      </c>
      <c r="L111" s="36">
        <v>17000</v>
      </c>
      <c r="M111" s="42">
        <f t="shared" si="6"/>
        <v>1224000</v>
      </c>
      <c r="N111" s="42">
        <f t="shared" si="7"/>
        <v>68000</v>
      </c>
      <c r="O111" s="35"/>
      <c r="P111" s="35"/>
      <c r="Q111" s="35"/>
      <c r="R111" s="22" t="s">
        <v>440</v>
      </c>
    </row>
    <row r="112" spans="1:18" ht="26.25" customHeight="1">
      <c r="A112" s="34">
        <v>106</v>
      </c>
      <c r="B112" s="26" t="s">
        <v>241</v>
      </c>
      <c r="C112" s="26" t="s">
        <v>317</v>
      </c>
      <c r="D112" s="31" t="s">
        <v>435</v>
      </c>
      <c r="E112" s="40">
        <v>4</v>
      </c>
      <c r="F112" s="40" t="s">
        <v>7</v>
      </c>
      <c r="G112" s="33">
        <v>65</v>
      </c>
      <c r="H112" s="33">
        <v>180</v>
      </c>
      <c r="I112" s="41" t="s">
        <v>170</v>
      </c>
      <c r="J112" s="40">
        <v>68</v>
      </c>
      <c r="K112" s="35" t="s">
        <v>171</v>
      </c>
      <c r="L112" s="36">
        <v>21000</v>
      </c>
      <c r="M112" s="42">
        <f t="shared" si="6"/>
        <v>1428000</v>
      </c>
      <c r="N112" s="42">
        <f t="shared" si="7"/>
        <v>84000</v>
      </c>
      <c r="O112" s="35"/>
      <c r="P112" s="35"/>
      <c r="Q112" s="35"/>
    </row>
    <row r="113" spans="1:18" ht="26.25" customHeight="1">
      <c r="A113" s="34">
        <v>107</v>
      </c>
      <c r="B113" s="26" t="s">
        <v>275</v>
      </c>
      <c r="C113" s="26" t="s">
        <v>317</v>
      </c>
      <c r="D113" s="31" t="s">
        <v>404</v>
      </c>
      <c r="E113" s="40">
        <v>4</v>
      </c>
      <c r="F113" s="40" t="s">
        <v>7</v>
      </c>
      <c r="G113" s="33">
        <v>65</v>
      </c>
      <c r="H113" s="33">
        <v>180</v>
      </c>
      <c r="I113" s="34" t="s">
        <v>170</v>
      </c>
      <c r="J113" s="40">
        <v>172</v>
      </c>
      <c r="K113" s="35" t="s">
        <v>172</v>
      </c>
      <c r="L113" s="36">
        <v>58000</v>
      </c>
      <c r="M113" s="42">
        <f t="shared" si="6"/>
        <v>9976000</v>
      </c>
      <c r="N113" s="42">
        <f t="shared" si="7"/>
        <v>232000</v>
      </c>
      <c r="O113" s="35"/>
      <c r="P113" s="35"/>
      <c r="Q113" s="35"/>
    </row>
    <row r="114" spans="1:18" ht="26.25" customHeight="1">
      <c r="A114" s="34">
        <v>108</v>
      </c>
      <c r="B114" s="26" t="s">
        <v>276</v>
      </c>
      <c r="C114" s="26" t="s">
        <v>317</v>
      </c>
      <c r="D114" s="31" t="s">
        <v>405</v>
      </c>
      <c r="E114" s="40">
        <v>4</v>
      </c>
      <c r="F114" s="40" t="s">
        <v>7</v>
      </c>
      <c r="G114" s="33">
        <v>65</v>
      </c>
      <c r="H114" s="33">
        <v>180</v>
      </c>
      <c r="I114" s="34" t="s">
        <v>170</v>
      </c>
      <c r="J114" s="40">
        <v>144</v>
      </c>
      <c r="K114" s="35" t="s">
        <v>172</v>
      </c>
      <c r="L114" s="36">
        <v>59000</v>
      </c>
      <c r="M114" s="42">
        <f t="shared" si="6"/>
        <v>8496000</v>
      </c>
      <c r="N114" s="42">
        <f t="shared" si="7"/>
        <v>236000</v>
      </c>
      <c r="O114" s="35"/>
      <c r="P114" s="35"/>
      <c r="Q114" s="35"/>
    </row>
    <row r="115" spans="1:18" ht="26.25" customHeight="1">
      <c r="A115" s="34">
        <v>109</v>
      </c>
      <c r="B115" s="26" t="s">
        <v>277</v>
      </c>
      <c r="C115" s="26" t="s">
        <v>317</v>
      </c>
      <c r="D115" s="31" t="s">
        <v>406</v>
      </c>
      <c r="E115" s="40">
        <v>4</v>
      </c>
      <c r="F115" s="40" t="s">
        <v>7</v>
      </c>
      <c r="G115" s="33">
        <v>65</v>
      </c>
      <c r="H115" s="33">
        <v>180</v>
      </c>
      <c r="I115" s="34" t="s">
        <v>170</v>
      </c>
      <c r="J115" s="40">
        <v>92</v>
      </c>
      <c r="K115" s="35" t="s">
        <v>172</v>
      </c>
      <c r="L115" s="36">
        <v>29000</v>
      </c>
      <c r="M115" s="42">
        <f t="shared" si="6"/>
        <v>2668000</v>
      </c>
      <c r="N115" s="42">
        <f t="shared" si="7"/>
        <v>116000</v>
      </c>
      <c r="O115" s="35"/>
      <c r="P115" s="35"/>
      <c r="Q115" s="35"/>
    </row>
    <row r="116" spans="1:18" ht="26.25" customHeight="1">
      <c r="A116" s="34">
        <v>110</v>
      </c>
      <c r="B116" s="26" t="s">
        <v>278</v>
      </c>
      <c r="C116" s="26" t="s">
        <v>317</v>
      </c>
      <c r="D116" s="31" t="s">
        <v>407</v>
      </c>
      <c r="E116" s="40">
        <v>4</v>
      </c>
      <c r="F116" s="40" t="s">
        <v>7</v>
      </c>
      <c r="G116" s="33">
        <v>65</v>
      </c>
      <c r="H116" s="33">
        <v>180</v>
      </c>
      <c r="I116" s="41" t="s">
        <v>170</v>
      </c>
      <c r="J116" s="40">
        <v>96</v>
      </c>
      <c r="K116" s="35" t="s">
        <v>172</v>
      </c>
      <c r="L116" s="36">
        <v>43000</v>
      </c>
      <c r="M116" s="42">
        <f t="shared" si="6"/>
        <v>4128000</v>
      </c>
      <c r="N116" s="42">
        <f t="shared" si="7"/>
        <v>172000</v>
      </c>
      <c r="O116" s="35"/>
      <c r="P116" s="35"/>
      <c r="Q116" s="35"/>
    </row>
    <row r="117" spans="1:18" ht="26.25" customHeight="1">
      <c r="A117" s="34">
        <v>111</v>
      </c>
      <c r="B117" s="26" t="s">
        <v>279</v>
      </c>
      <c r="C117" s="26" t="s">
        <v>317</v>
      </c>
      <c r="D117" s="31" t="s">
        <v>408</v>
      </c>
      <c r="E117" s="40">
        <v>4</v>
      </c>
      <c r="F117" s="40" t="s">
        <v>7</v>
      </c>
      <c r="G117" s="33">
        <v>65</v>
      </c>
      <c r="H117" s="33">
        <v>180</v>
      </c>
      <c r="I117" s="41" t="s">
        <v>170</v>
      </c>
      <c r="J117" s="40">
        <v>96</v>
      </c>
      <c r="K117" s="35" t="s">
        <v>172</v>
      </c>
      <c r="L117" s="36">
        <v>42000</v>
      </c>
      <c r="M117" s="42">
        <f t="shared" si="6"/>
        <v>4032000</v>
      </c>
      <c r="N117" s="42">
        <f t="shared" si="7"/>
        <v>168000</v>
      </c>
      <c r="O117" s="35"/>
      <c r="P117" s="35"/>
      <c r="Q117" s="35"/>
    </row>
    <row r="118" spans="1:18" ht="26.25" customHeight="1">
      <c r="A118" s="34">
        <v>112</v>
      </c>
      <c r="B118" s="26" t="s">
        <v>280</v>
      </c>
      <c r="C118" s="26" t="s">
        <v>317</v>
      </c>
      <c r="D118" s="31" t="s">
        <v>409</v>
      </c>
      <c r="E118" s="40">
        <v>4</v>
      </c>
      <c r="F118" s="40" t="s">
        <v>7</v>
      </c>
      <c r="G118" s="33">
        <v>65</v>
      </c>
      <c r="H118" s="33">
        <v>180</v>
      </c>
      <c r="I118" s="41" t="s">
        <v>170</v>
      </c>
      <c r="J118" s="40">
        <v>76</v>
      </c>
      <c r="K118" s="35" t="s">
        <v>171</v>
      </c>
      <c r="L118" s="36">
        <v>26000</v>
      </c>
      <c r="M118" s="42">
        <f t="shared" si="6"/>
        <v>1976000</v>
      </c>
      <c r="N118" s="42">
        <f t="shared" si="7"/>
        <v>104000</v>
      </c>
      <c r="O118" s="35"/>
      <c r="P118" s="35"/>
      <c r="Q118" s="35"/>
    </row>
    <row r="119" spans="1:18" ht="26.25" customHeight="1">
      <c r="A119" s="34">
        <v>113</v>
      </c>
      <c r="B119" s="26" t="s">
        <v>281</v>
      </c>
      <c r="C119" s="26" t="s">
        <v>317</v>
      </c>
      <c r="D119" s="31" t="s">
        <v>410</v>
      </c>
      <c r="E119" s="40">
        <v>4</v>
      </c>
      <c r="F119" s="40" t="s">
        <v>7</v>
      </c>
      <c r="G119" s="33">
        <v>65</v>
      </c>
      <c r="H119" s="33">
        <v>180</v>
      </c>
      <c r="I119" s="41" t="s">
        <v>170</v>
      </c>
      <c r="J119" s="40">
        <v>116</v>
      </c>
      <c r="K119" s="35" t="s">
        <v>172</v>
      </c>
      <c r="L119" s="36">
        <v>42000</v>
      </c>
      <c r="M119" s="42">
        <f t="shared" si="6"/>
        <v>4872000</v>
      </c>
      <c r="N119" s="42">
        <f t="shared" si="7"/>
        <v>168000</v>
      </c>
      <c r="O119" s="35"/>
      <c r="P119" s="35"/>
      <c r="Q119" s="35"/>
    </row>
    <row r="120" spans="1:18" ht="26.25" customHeight="1">
      <c r="A120" s="34">
        <v>114</v>
      </c>
      <c r="B120" s="26" t="s">
        <v>282</v>
      </c>
      <c r="C120" s="26" t="s">
        <v>317</v>
      </c>
      <c r="D120" s="31" t="s">
        <v>411</v>
      </c>
      <c r="E120" s="40">
        <v>4</v>
      </c>
      <c r="F120" s="40" t="s">
        <v>7</v>
      </c>
      <c r="G120" s="33">
        <v>65</v>
      </c>
      <c r="H120" s="33">
        <v>180</v>
      </c>
      <c r="I120" s="41" t="s">
        <v>170</v>
      </c>
      <c r="J120" s="40">
        <v>52</v>
      </c>
      <c r="K120" s="35" t="s">
        <v>171</v>
      </c>
      <c r="L120" s="36">
        <v>21000</v>
      </c>
      <c r="M120" s="42">
        <f t="shared" si="6"/>
        <v>1092000</v>
      </c>
      <c r="N120" s="42">
        <f t="shared" si="7"/>
        <v>84000</v>
      </c>
      <c r="O120" s="35"/>
      <c r="P120" s="35"/>
      <c r="Q120" s="35"/>
    </row>
    <row r="121" spans="1:18" ht="26.25" customHeight="1">
      <c r="A121" s="34">
        <v>115</v>
      </c>
      <c r="B121" s="26" t="s">
        <v>283</v>
      </c>
      <c r="C121" s="26" t="s">
        <v>317</v>
      </c>
      <c r="D121" s="31" t="s">
        <v>412</v>
      </c>
      <c r="E121" s="40">
        <v>4</v>
      </c>
      <c r="F121" s="40" t="s">
        <v>7</v>
      </c>
      <c r="G121" s="33">
        <v>65</v>
      </c>
      <c r="H121" s="33">
        <v>180</v>
      </c>
      <c r="I121" s="41" t="s">
        <v>170</v>
      </c>
      <c r="J121" s="40">
        <v>176</v>
      </c>
      <c r="K121" s="35" t="s">
        <v>172</v>
      </c>
      <c r="L121" s="36">
        <v>37000</v>
      </c>
      <c r="M121" s="42">
        <f t="shared" si="6"/>
        <v>6512000</v>
      </c>
      <c r="N121" s="42">
        <f t="shared" si="7"/>
        <v>148000</v>
      </c>
      <c r="O121" s="35"/>
      <c r="P121" s="35"/>
      <c r="Q121" s="35"/>
    </row>
    <row r="122" spans="1:18" ht="26.25" customHeight="1">
      <c r="A122" s="34">
        <v>116</v>
      </c>
      <c r="B122" s="26" t="s">
        <v>298</v>
      </c>
      <c r="C122" s="26" t="s">
        <v>317</v>
      </c>
      <c r="D122" s="31" t="s">
        <v>427</v>
      </c>
      <c r="E122" s="40">
        <v>4</v>
      </c>
      <c r="F122" s="40" t="s">
        <v>7</v>
      </c>
      <c r="G122" s="33">
        <v>65</v>
      </c>
      <c r="H122" s="33">
        <v>180</v>
      </c>
      <c r="I122" s="41" t="s">
        <v>170</v>
      </c>
      <c r="J122" s="40">
        <v>44</v>
      </c>
      <c r="K122" s="35" t="s">
        <v>171</v>
      </c>
      <c r="L122" s="36">
        <v>1000</v>
      </c>
      <c r="M122" s="42">
        <f t="shared" si="6"/>
        <v>44000</v>
      </c>
      <c r="N122" s="42">
        <f t="shared" si="7"/>
        <v>4000</v>
      </c>
      <c r="O122" s="35"/>
      <c r="P122" s="35"/>
      <c r="Q122" s="35"/>
      <c r="R122" s="22" t="s">
        <v>440</v>
      </c>
    </row>
    <row r="123" spans="1:18" ht="26.25" customHeight="1">
      <c r="A123" s="34">
        <v>117</v>
      </c>
      <c r="B123" s="26" t="s">
        <v>285</v>
      </c>
      <c r="C123" s="26" t="s">
        <v>317</v>
      </c>
      <c r="D123" s="31" t="s">
        <v>414</v>
      </c>
      <c r="E123" s="40">
        <v>4</v>
      </c>
      <c r="F123" s="40" t="s">
        <v>7</v>
      </c>
      <c r="G123" s="33">
        <v>65</v>
      </c>
      <c r="H123" s="33">
        <v>180</v>
      </c>
      <c r="I123" s="41" t="s">
        <v>170</v>
      </c>
      <c r="J123" s="40">
        <v>136</v>
      </c>
      <c r="K123" s="35" t="s">
        <v>172</v>
      </c>
      <c r="L123" s="36">
        <v>33000</v>
      </c>
      <c r="M123" s="42">
        <f t="shared" si="6"/>
        <v>4488000</v>
      </c>
      <c r="N123" s="42">
        <f t="shared" si="7"/>
        <v>132000</v>
      </c>
      <c r="O123" s="35"/>
      <c r="P123" s="35"/>
      <c r="Q123" s="35"/>
    </row>
    <row r="124" spans="1:18" ht="26.25" customHeight="1">
      <c r="A124" s="34">
        <v>118</v>
      </c>
      <c r="B124" s="26" t="s">
        <v>223</v>
      </c>
      <c r="C124" s="26" t="s">
        <v>317</v>
      </c>
      <c r="D124" s="31" t="s">
        <v>388</v>
      </c>
      <c r="E124" s="40">
        <v>4</v>
      </c>
      <c r="F124" s="40" t="s">
        <v>7</v>
      </c>
      <c r="G124" s="33">
        <v>65</v>
      </c>
      <c r="H124" s="33">
        <v>180</v>
      </c>
      <c r="I124" s="34" t="s">
        <v>170</v>
      </c>
      <c r="J124" s="40">
        <v>32</v>
      </c>
      <c r="K124" s="35" t="s">
        <v>171</v>
      </c>
      <c r="L124" s="36">
        <v>1000</v>
      </c>
      <c r="M124" s="42">
        <f t="shared" si="6"/>
        <v>32000</v>
      </c>
      <c r="N124" s="42">
        <f t="shared" si="7"/>
        <v>4000</v>
      </c>
      <c r="O124" s="35"/>
      <c r="P124" s="35"/>
      <c r="Q124" s="35"/>
      <c r="R124" s="22" t="s">
        <v>440</v>
      </c>
    </row>
    <row r="125" spans="1:18" ht="26.25" customHeight="1">
      <c r="A125" s="34">
        <v>119</v>
      </c>
      <c r="B125" s="26" t="s">
        <v>287</v>
      </c>
      <c r="C125" s="26" t="s">
        <v>317</v>
      </c>
      <c r="D125" s="31" t="s">
        <v>416</v>
      </c>
      <c r="E125" s="40">
        <v>4</v>
      </c>
      <c r="F125" s="40" t="s">
        <v>7</v>
      </c>
      <c r="G125" s="33">
        <v>65</v>
      </c>
      <c r="H125" s="33">
        <v>180</v>
      </c>
      <c r="I125" s="34" t="s">
        <v>170</v>
      </c>
      <c r="J125" s="40">
        <v>124</v>
      </c>
      <c r="K125" s="35" t="s">
        <v>172</v>
      </c>
      <c r="L125" s="36">
        <v>30000</v>
      </c>
      <c r="M125" s="42">
        <f t="shared" si="6"/>
        <v>3720000</v>
      </c>
      <c r="N125" s="42">
        <f t="shared" si="7"/>
        <v>120000</v>
      </c>
      <c r="O125" s="35"/>
      <c r="P125" s="35"/>
      <c r="Q125" s="35"/>
    </row>
    <row r="126" spans="1:18" ht="26.25" customHeight="1">
      <c r="A126" s="34">
        <v>120</v>
      </c>
      <c r="B126" s="26" t="s">
        <v>286</v>
      </c>
      <c r="C126" s="26" t="s">
        <v>317</v>
      </c>
      <c r="D126" s="31" t="s">
        <v>415</v>
      </c>
      <c r="E126" s="40">
        <v>4</v>
      </c>
      <c r="F126" s="40" t="s">
        <v>7</v>
      </c>
      <c r="G126" s="33">
        <v>65</v>
      </c>
      <c r="H126" s="33">
        <v>180</v>
      </c>
      <c r="I126" s="41" t="s">
        <v>170</v>
      </c>
      <c r="J126" s="40">
        <v>44</v>
      </c>
      <c r="K126" s="35" t="s">
        <v>171</v>
      </c>
      <c r="L126" s="36">
        <v>4000</v>
      </c>
      <c r="M126" s="42">
        <f t="shared" si="6"/>
        <v>176000</v>
      </c>
      <c r="N126" s="42">
        <f t="shared" si="7"/>
        <v>16000</v>
      </c>
      <c r="O126" s="35"/>
      <c r="P126" s="35"/>
      <c r="Q126" s="35"/>
      <c r="R126" s="22" t="s">
        <v>440</v>
      </c>
    </row>
    <row r="127" spans="1:18" ht="26.25" customHeight="1">
      <c r="A127" s="34">
        <v>121</v>
      </c>
      <c r="B127" s="26" t="s">
        <v>289</v>
      </c>
      <c r="C127" s="26" t="s">
        <v>317</v>
      </c>
      <c r="D127" s="31" t="s">
        <v>418</v>
      </c>
      <c r="E127" s="40">
        <v>4</v>
      </c>
      <c r="F127" s="40" t="s">
        <v>7</v>
      </c>
      <c r="G127" s="33">
        <v>65</v>
      </c>
      <c r="H127" s="33">
        <v>180</v>
      </c>
      <c r="I127" s="41" t="s">
        <v>170</v>
      </c>
      <c r="J127" s="40">
        <v>120</v>
      </c>
      <c r="K127" s="35" t="s">
        <v>172</v>
      </c>
      <c r="L127" s="36">
        <v>36000</v>
      </c>
      <c r="M127" s="42">
        <f t="shared" si="6"/>
        <v>4320000</v>
      </c>
      <c r="N127" s="42">
        <f t="shared" si="7"/>
        <v>144000</v>
      </c>
      <c r="O127" s="35"/>
      <c r="P127" s="35"/>
      <c r="Q127" s="35"/>
    </row>
    <row r="128" spans="1:18" ht="26.25" customHeight="1">
      <c r="A128" s="34">
        <v>122</v>
      </c>
      <c r="B128" s="26" t="s">
        <v>290</v>
      </c>
      <c r="C128" s="26" t="s">
        <v>317</v>
      </c>
      <c r="D128" s="31" t="s">
        <v>419</v>
      </c>
      <c r="E128" s="40">
        <v>4</v>
      </c>
      <c r="F128" s="40" t="s">
        <v>7</v>
      </c>
      <c r="G128" s="33">
        <v>65</v>
      </c>
      <c r="H128" s="33">
        <v>180</v>
      </c>
      <c r="I128" s="34" t="s">
        <v>170</v>
      </c>
      <c r="J128" s="40">
        <v>48</v>
      </c>
      <c r="K128" s="35" t="s">
        <v>171</v>
      </c>
      <c r="L128" s="36">
        <v>20000</v>
      </c>
      <c r="M128" s="42">
        <f t="shared" si="6"/>
        <v>960000</v>
      </c>
      <c r="N128" s="42">
        <f t="shared" si="7"/>
        <v>80000</v>
      </c>
      <c r="O128" s="35"/>
      <c r="P128" s="35"/>
      <c r="Q128" s="35"/>
    </row>
    <row r="129" spans="1:18" ht="26.25" customHeight="1">
      <c r="A129" s="34">
        <v>123</v>
      </c>
      <c r="B129" s="26" t="s">
        <v>291</v>
      </c>
      <c r="C129" s="26" t="s">
        <v>317</v>
      </c>
      <c r="D129" s="31" t="s">
        <v>420</v>
      </c>
      <c r="E129" s="40">
        <v>4</v>
      </c>
      <c r="F129" s="40" t="s">
        <v>7</v>
      </c>
      <c r="G129" s="33">
        <v>65</v>
      </c>
      <c r="H129" s="33">
        <v>180</v>
      </c>
      <c r="I129" s="34" t="s">
        <v>170</v>
      </c>
      <c r="J129" s="40">
        <v>196</v>
      </c>
      <c r="K129" s="35" t="s">
        <v>172</v>
      </c>
      <c r="L129" s="36">
        <v>33000</v>
      </c>
      <c r="M129" s="42">
        <f t="shared" si="6"/>
        <v>6468000</v>
      </c>
      <c r="N129" s="42">
        <f t="shared" si="7"/>
        <v>132000</v>
      </c>
      <c r="O129" s="35"/>
      <c r="P129" s="35"/>
      <c r="Q129" s="35"/>
    </row>
    <row r="130" spans="1:18" ht="26.25" customHeight="1">
      <c r="A130" s="34">
        <v>124</v>
      </c>
      <c r="B130" s="26" t="s">
        <v>288</v>
      </c>
      <c r="C130" s="26" t="s">
        <v>317</v>
      </c>
      <c r="D130" s="31" t="s">
        <v>417</v>
      </c>
      <c r="E130" s="40">
        <v>4</v>
      </c>
      <c r="F130" s="40" t="s">
        <v>7</v>
      </c>
      <c r="G130" s="33">
        <v>65</v>
      </c>
      <c r="H130" s="33">
        <v>180</v>
      </c>
      <c r="I130" s="34" t="s">
        <v>170</v>
      </c>
      <c r="J130" s="40">
        <v>64</v>
      </c>
      <c r="K130" s="35" t="s">
        <v>171</v>
      </c>
      <c r="L130" s="36">
        <v>18000</v>
      </c>
      <c r="M130" s="42">
        <f t="shared" si="6"/>
        <v>1152000</v>
      </c>
      <c r="N130" s="42">
        <f t="shared" si="7"/>
        <v>72000</v>
      </c>
      <c r="O130" s="35"/>
      <c r="P130" s="35"/>
      <c r="Q130" s="35"/>
      <c r="R130" s="22" t="s">
        <v>440</v>
      </c>
    </row>
    <row r="131" spans="1:18" ht="26.25" customHeight="1">
      <c r="A131" s="34">
        <v>125</v>
      </c>
      <c r="B131" s="26" t="s">
        <v>227</v>
      </c>
      <c r="C131" s="26" t="s">
        <v>317</v>
      </c>
      <c r="D131" s="31" t="s">
        <v>392</v>
      </c>
      <c r="E131" s="40">
        <v>4</v>
      </c>
      <c r="F131" s="40" t="s">
        <v>7</v>
      </c>
      <c r="G131" s="33">
        <v>65</v>
      </c>
      <c r="H131" s="33">
        <v>180</v>
      </c>
      <c r="I131" s="34" t="s">
        <v>170</v>
      </c>
      <c r="J131" s="40">
        <v>32</v>
      </c>
      <c r="K131" s="35" t="s">
        <v>171</v>
      </c>
      <c r="L131" s="36">
        <v>1000</v>
      </c>
      <c r="M131" s="42">
        <f t="shared" si="6"/>
        <v>32000</v>
      </c>
      <c r="N131" s="42">
        <f t="shared" si="7"/>
        <v>4000</v>
      </c>
      <c r="O131" s="35"/>
      <c r="P131" s="35"/>
      <c r="Q131" s="35"/>
      <c r="R131" s="22" t="s">
        <v>440</v>
      </c>
    </row>
    <row r="132" spans="1:18" ht="26.25" customHeight="1">
      <c r="A132" s="34">
        <v>126</v>
      </c>
      <c r="B132" s="26" t="s">
        <v>228</v>
      </c>
      <c r="C132" s="26" t="s">
        <v>317</v>
      </c>
      <c r="D132" s="31" t="s">
        <v>393</v>
      </c>
      <c r="E132" s="40">
        <v>4</v>
      </c>
      <c r="F132" s="40" t="s">
        <v>7</v>
      </c>
      <c r="G132" s="33">
        <v>65</v>
      </c>
      <c r="H132" s="33">
        <v>180</v>
      </c>
      <c r="I132" s="34" t="s">
        <v>170</v>
      </c>
      <c r="J132" s="40">
        <v>32</v>
      </c>
      <c r="K132" s="35" t="s">
        <v>171</v>
      </c>
      <c r="L132" s="36">
        <v>2000</v>
      </c>
      <c r="M132" s="42">
        <f t="shared" si="6"/>
        <v>64000</v>
      </c>
      <c r="N132" s="42">
        <f t="shared" si="7"/>
        <v>8000</v>
      </c>
      <c r="O132" s="35"/>
      <c r="P132" s="35"/>
      <c r="Q132" s="35"/>
      <c r="R132" s="22" t="s">
        <v>440</v>
      </c>
    </row>
    <row r="133" spans="1:18" ht="26.25" customHeight="1">
      <c r="A133" s="34">
        <v>127</v>
      </c>
      <c r="B133" s="26" t="s">
        <v>229</v>
      </c>
      <c r="C133" s="26" t="s">
        <v>317</v>
      </c>
      <c r="D133" s="31" t="s">
        <v>394</v>
      </c>
      <c r="E133" s="40">
        <v>4</v>
      </c>
      <c r="F133" s="40" t="s">
        <v>73</v>
      </c>
      <c r="G133" s="33">
        <v>65</v>
      </c>
      <c r="H133" s="33">
        <v>180</v>
      </c>
      <c r="I133" s="34" t="s">
        <v>170</v>
      </c>
      <c r="J133" s="40">
        <v>32</v>
      </c>
      <c r="K133" s="35" t="s">
        <v>171</v>
      </c>
      <c r="L133" s="36">
        <v>2000</v>
      </c>
      <c r="M133" s="42">
        <f t="shared" si="6"/>
        <v>64000</v>
      </c>
      <c r="N133" s="42">
        <f t="shared" si="7"/>
        <v>8000</v>
      </c>
      <c r="O133" s="35"/>
      <c r="P133" s="35"/>
      <c r="Q133" s="35"/>
      <c r="R133" s="22" t="s">
        <v>440</v>
      </c>
    </row>
    <row r="134" spans="1:18" ht="26.25" customHeight="1">
      <c r="A134" s="34">
        <v>128</v>
      </c>
      <c r="B134" s="26" t="s">
        <v>232</v>
      </c>
      <c r="C134" s="26" t="s">
        <v>317</v>
      </c>
      <c r="D134" s="31" t="s">
        <v>396</v>
      </c>
      <c r="E134" s="40">
        <v>4</v>
      </c>
      <c r="F134" s="40" t="s">
        <v>7</v>
      </c>
      <c r="G134" s="33">
        <v>65</v>
      </c>
      <c r="H134" s="33">
        <v>180</v>
      </c>
      <c r="I134" s="41" t="s">
        <v>170</v>
      </c>
      <c r="J134" s="40">
        <v>80</v>
      </c>
      <c r="K134" s="35" t="s">
        <v>171</v>
      </c>
      <c r="L134" s="36">
        <v>4000</v>
      </c>
      <c r="M134" s="42">
        <f t="shared" si="6"/>
        <v>320000</v>
      </c>
      <c r="N134" s="42">
        <f t="shared" si="7"/>
        <v>16000</v>
      </c>
      <c r="O134" s="35"/>
      <c r="P134" s="35"/>
      <c r="Q134" s="35"/>
      <c r="R134" s="22" t="s">
        <v>440</v>
      </c>
    </row>
    <row r="135" spans="1:18" ht="26.25" customHeight="1">
      <c r="A135" s="34">
        <v>129</v>
      </c>
      <c r="B135" s="26" t="s">
        <v>217</v>
      </c>
      <c r="C135" s="26" t="s">
        <v>317</v>
      </c>
      <c r="D135" s="31" t="s">
        <v>382</v>
      </c>
      <c r="E135" s="40">
        <v>4</v>
      </c>
      <c r="F135" s="40" t="s">
        <v>7</v>
      </c>
      <c r="G135" s="33">
        <v>65</v>
      </c>
      <c r="H135" s="33">
        <v>180</v>
      </c>
      <c r="I135" s="41" t="s">
        <v>170</v>
      </c>
      <c r="J135" s="40">
        <v>92</v>
      </c>
      <c r="K135" s="35" t="s">
        <v>172</v>
      </c>
      <c r="L135" s="36">
        <v>10000</v>
      </c>
      <c r="M135" s="42">
        <f t="shared" ref="M135:M138" si="8">L135*J135</f>
        <v>920000</v>
      </c>
      <c r="N135" s="42">
        <f t="shared" si="7"/>
        <v>40000</v>
      </c>
      <c r="O135" s="35"/>
      <c r="P135" s="35"/>
      <c r="Q135" s="35"/>
      <c r="R135" s="22" t="s">
        <v>440</v>
      </c>
    </row>
    <row r="136" spans="1:18" ht="26.25" customHeight="1">
      <c r="A136" s="34">
        <v>130</v>
      </c>
      <c r="B136" s="26" t="s">
        <v>302</v>
      </c>
      <c r="C136" s="26" t="s">
        <v>317</v>
      </c>
      <c r="D136" s="31" t="s">
        <v>372</v>
      </c>
      <c r="E136" s="40">
        <v>4</v>
      </c>
      <c r="F136" s="40" t="s">
        <v>7</v>
      </c>
      <c r="G136" s="33">
        <v>65</v>
      </c>
      <c r="H136" s="33">
        <v>180</v>
      </c>
      <c r="I136" s="34" t="s">
        <v>170</v>
      </c>
      <c r="J136" s="40">
        <v>52</v>
      </c>
      <c r="K136" s="35" t="s">
        <v>171</v>
      </c>
      <c r="L136" s="36">
        <v>6000</v>
      </c>
      <c r="M136" s="42">
        <f t="shared" si="8"/>
        <v>312000</v>
      </c>
      <c r="N136" s="42">
        <f t="shared" si="7"/>
        <v>24000</v>
      </c>
      <c r="O136" s="35"/>
      <c r="P136" s="35"/>
      <c r="Q136" s="35"/>
      <c r="R136" s="22" t="s">
        <v>440</v>
      </c>
    </row>
    <row r="137" spans="1:18" ht="26.25" customHeight="1">
      <c r="A137" s="34">
        <v>131</v>
      </c>
      <c r="B137" s="26" t="s">
        <v>299</v>
      </c>
      <c r="C137" s="26" t="s">
        <v>317</v>
      </c>
      <c r="D137" s="31" t="s">
        <v>428</v>
      </c>
      <c r="E137" s="40">
        <v>4</v>
      </c>
      <c r="F137" s="48" t="s">
        <v>73</v>
      </c>
      <c r="G137" s="33">
        <v>65</v>
      </c>
      <c r="H137" s="33">
        <v>180</v>
      </c>
      <c r="I137" s="41" t="s">
        <v>170</v>
      </c>
      <c r="J137" s="40">
        <v>92</v>
      </c>
      <c r="K137" s="35" t="s">
        <v>172</v>
      </c>
      <c r="L137" s="36">
        <v>28000</v>
      </c>
      <c r="M137" s="42">
        <f t="shared" si="8"/>
        <v>2576000</v>
      </c>
      <c r="N137" s="42">
        <f t="shared" si="7"/>
        <v>112000</v>
      </c>
      <c r="O137" s="35"/>
      <c r="P137" s="35"/>
      <c r="Q137" s="35"/>
    </row>
    <row r="138" spans="1:18" ht="26.25" customHeight="1">
      <c r="A138" s="34">
        <v>132</v>
      </c>
      <c r="B138" s="26" t="s">
        <v>230</v>
      </c>
      <c r="C138" s="26" t="s">
        <v>317</v>
      </c>
      <c r="D138" s="31" t="s">
        <v>434</v>
      </c>
      <c r="E138" s="40">
        <v>4</v>
      </c>
      <c r="F138" s="40" t="s">
        <v>73</v>
      </c>
      <c r="G138" s="33">
        <v>65</v>
      </c>
      <c r="H138" s="33">
        <v>180</v>
      </c>
      <c r="I138" s="41" t="s">
        <v>170</v>
      </c>
      <c r="J138" s="40">
        <v>68</v>
      </c>
      <c r="K138" s="35" t="s">
        <v>171</v>
      </c>
      <c r="L138" s="36">
        <v>1000</v>
      </c>
      <c r="M138" s="42">
        <f t="shared" si="8"/>
        <v>68000</v>
      </c>
      <c r="N138" s="42">
        <f t="shared" si="7"/>
        <v>4000</v>
      </c>
      <c r="O138" s="35"/>
      <c r="P138" s="35"/>
      <c r="Q138" s="35"/>
      <c r="R138" s="22" t="s">
        <v>440</v>
      </c>
    </row>
    <row r="139" spans="1:18" ht="32.25" customHeight="1">
      <c r="A139" s="49"/>
      <c r="B139" s="37"/>
      <c r="C139" s="37"/>
      <c r="D139" s="37"/>
      <c r="E139" s="37"/>
      <c r="F139" s="37"/>
      <c r="G139" s="37"/>
      <c r="H139" s="37"/>
      <c r="I139" s="37"/>
      <c r="J139" s="37"/>
      <c r="K139" s="37"/>
      <c r="L139" s="50">
        <f>SUM(L7:L138)</f>
        <v>6168000</v>
      </c>
      <c r="M139" s="50">
        <f>SUM(M7:M138)</f>
        <v>676896000</v>
      </c>
      <c r="N139" s="50">
        <f>SUM(N7:N138)</f>
        <v>24672000</v>
      </c>
      <c r="O139" s="37"/>
      <c r="P139" s="37"/>
      <c r="Q139" s="37"/>
    </row>
    <row r="140" spans="1:18">
      <c r="A140" s="51"/>
    </row>
    <row r="142" spans="1:18">
      <c r="M142" s="52"/>
      <c r="N142" s="52"/>
    </row>
    <row r="143" spans="1:18">
      <c r="N143" s="52"/>
    </row>
  </sheetData>
  <sortState xmlns:xlrd2="http://schemas.microsoft.com/office/spreadsheetml/2017/richdata2" ref="A6:R137">
    <sortCondition ref="A6:A137"/>
  </sortState>
  <mergeCells count="12">
    <mergeCell ref="J3:J5"/>
    <mergeCell ref="K3:K5"/>
    <mergeCell ref="L3:L5"/>
    <mergeCell ref="M3:N4"/>
    <mergeCell ref="O3:Q4"/>
    <mergeCell ref="I3:I5"/>
    <mergeCell ref="G4:H4"/>
    <mergeCell ref="A3:A5"/>
    <mergeCell ref="B3:B5"/>
    <mergeCell ref="D3:D5"/>
    <mergeCell ref="E3:F4"/>
    <mergeCell ref="G3:H3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25"/>
  <sheetViews>
    <sheetView workbookViewId="0">
      <selection sqref="A1:B4"/>
    </sheetView>
  </sheetViews>
  <sheetFormatPr defaultColWidth="8" defaultRowHeight="12.75"/>
  <cols>
    <col min="1" max="1" width="3.42578125" style="61" bestFit="1" customWidth="1"/>
    <col min="2" max="2" width="28" style="61" customWidth="1"/>
    <col min="3" max="3" width="13.5703125" style="62" customWidth="1"/>
    <col min="4" max="4" width="5.7109375" style="61" customWidth="1"/>
    <col min="5" max="5" width="5.7109375" style="79" customWidth="1"/>
    <col min="6" max="6" width="5.42578125" style="61" customWidth="1"/>
    <col min="7" max="7" width="5.85546875" style="61" customWidth="1"/>
    <col min="8" max="8" width="7.42578125" style="61" customWidth="1"/>
    <col min="9" max="9" width="6" style="61" customWidth="1"/>
    <col min="10" max="10" width="5.140625" style="61" customWidth="1"/>
    <col min="11" max="11" width="9" style="63" bestFit="1" customWidth="1"/>
    <col min="12" max="12" width="10.85546875" style="61" bestFit="1" customWidth="1"/>
    <col min="13" max="13" width="8.85546875" style="61" bestFit="1" customWidth="1"/>
    <col min="14" max="15" width="8.7109375" style="64" bestFit="1" customWidth="1"/>
    <col min="16" max="16" width="8.42578125" style="64" customWidth="1"/>
    <col min="17" max="16384" width="8" style="61"/>
  </cols>
  <sheetData>
    <row r="1" spans="1:16" s="85" customFormat="1" ht="21" customHeight="1">
      <c r="A1" s="133" t="s">
        <v>537</v>
      </c>
      <c r="B1" s="133"/>
      <c r="C1" s="130" t="s">
        <v>444</v>
      </c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</row>
    <row r="2" spans="1:16" s="85" customFormat="1" ht="21" customHeight="1">
      <c r="A2" s="133"/>
      <c r="B2" s="133"/>
      <c r="C2" s="131" t="s">
        <v>527</v>
      </c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</row>
    <row r="3" spans="1:16" s="85" customFormat="1" ht="21" customHeight="1">
      <c r="A3" s="133"/>
      <c r="B3" s="133"/>
      <c r="C3" s="131" t="s">
        <v>522</v>
      </c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</row>
    <row r="4" spans="1:16" s="86" customFormat="1" ht="21" customHeight="1">
      <c r="A4" s="133"/>
      <c r="B4" s="133"/>
      <c r="C4" s="132" t="s">
        <v>442</v>
      </c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</row>
    <row r="5" spans="1:16" ht="12.75" customHeight="1" thickBot="1"/>
    <row r="6" spans="1:16" s="65" customFormat="1" ht="23.25" customHeight="1" thickTop="1">
      <c r="A6" s="122" t="s">
        <v>140</v>
      </c>
      <c r="B6" s="124" t="s">
        <v>141</v>
      </c>
      <c r="C6" s="124" t="s">
        <v>142</v>
      </c>
      <c r="D6" s="114" t="s">
        <v>143</v>
      </c>
      <c r="E6" s="114"/>
      <c r="F6" s="114" t="s">
        <v>144</v>
      </c>
      <c r="G6" s="114"/>
      <c r="H6" s="114" t="s">
        <v>145</v>
      </c>
      <c r="I6" s="114" t="s">
        <v>146</v>
      </c>
      <c r="J6" s="114" t="s">
        <v>147</v>
      </c>
      <c r="K6" s="114" t="s">
        <v>148</v>
      </c>
      <c r="L6" s="114" t="s">
        <v>149</v>
      </c>
      <c r="M6" s="114"/>
      <c r="N6" s="114" t="s">
        <v>150</v>
      </c>
      <c r="O6" s="118"/>
      <c r="P6" s="119"/>
    </row>
    <row r="7" spans="1:16" ht="24" customHeight="1">
      <c r="A7" s="123"/>
      <c r="B7" s="125"/>
      <c r="C7" s="125"/>
      <c r="D7" s="115"/>
      <c r="E7" s="115"/>
      <c r="F7" s="115" t="s">
        <v>151</v>
      </c>
      <c r="G7" s="115"/>
      <c r="H7" s="115"/>
      <c r="I7" s="115"/>
      <c r="J7" s="115"/>
      <c r="K7" s="115"/>
      <c r="L7" s="115"/>
      <c r="M7" s="115"/>
      <c r="N7" s="120"/>
      <c r="O7" s="120"/>
      <c r="P7" s="121"/>
    </row>
    <row r="8" spans="1:16" ht="33.75" customHeight="1">
      <c r="A8" s="123"/>
      <c r="B8" s="125"/>
      <c r="C8" s="125"/>
      <c r="D8" s="93" t="s">
        <v>152</v>
      </c>
      <c r="E8" s="93" t="s">
        <v>153</v>
      </c>
      <c r="F8" s="93" t="s">
        <v>152</v>
      </c>
      <c r="G8" s="93" t="s">
        <v>153</v>
      </c>
      <c r="H8" s="115"/>
      <c r="I8" s="115"/>
      <c r="J8" s="115"/>
      <c r="K8" s="115"/>
      <c r="L8" s="93" t="s">
        <v>152</v>
      </c>
      <c r="M8" s="93" t="s">
        <v>153</v>
      </c>
      <c r="N8" s="91" t="s">
        <v>524</v>
      </c>
      <c r="O8" s="92" t="s">
        <v>523</v>
      </c>
      <c r="P8" s="96" t="s">
        <v>536</v>
      </c>
    </row>
    <row r="9" spans="1:16" s="70" customFormat="1" ht="21" customHeight="1">
      <c r="A9" s="97">
        <v>1</v>
      </c>
      <c r="B9" s="66" t="s">
        <v>179</v>
      </c>
      <c r="C9" s="60" t="s">
        <v>310</v>
      </c>
      <c r="D9" s="67">
        <v>4</v>
      </c>
      <c r="E9" s="67" t="s">
        <v>7</v>
      </c>
      <c r="F9" s="68">
        <v>65</v>
      </c>
      <c r="G9" s="68">
        <v>180</v>
      </c>
      <c r="H9" s="67" t="s">
        <v>170</v>
      </c>
      <c r="I9" s="67">
        <v>88</v>
      </c>
      <c r="J9" s="67" t="s">
        <v>171</v>
      </c>
      <c r="K9" s="69">
        <v>48000</v>
      </c>
      <c r="L9" s="69">
        <f>I9*K9</f>
        <v>4224000</v>
      </c>
      <c r="M9" s="69">
        <f>K9*4</f>
        <v>192000</v>
      </c>
      <c r="N9" s="69">
        <f>0.5*K9</f>
        <v>24000</v>
      </c>
      <c r="O9" s="69">
        <v>15000</v>
      </c>
      <c r="P9" s="98">
        <f t="shared" ref="P9:P23" si="0">K9-N9-O9</f>
        <v>9000</v>
      </c>
    </row>
    <row r="10" spans="1:16" s="70" customFormat="1" ht="21" customHeight="1">
      <c r="A10" s="97">
        <v>2</v>
      </c>
      <c r="B10" s="66" t="s">
        <v>194</v>
      </c>
      <c r="C10" s="60" t="s">
        <v>339</v>
      </c>
      <c r="D10" s="67">
        <v>4</v>
      </c>
      <c r="E10" s="67" t="s">
        <v>7</v>
      </c>
      <c r="F10" s="68">
        <v>65</v>
      </c>
      <c r="G10" s="68">
        <v>180</v>
      </c>
      <c r="H10" s="67" t="s">
        <v>170</v>
      </c>
      <c r="I10" s="67">
        <v>56</v>
      </c>
      <c r="J10" s="67" t="s">
        <v>171</v>
      </c>
      <c r="K10" s="69">
        <v>41000</v>
      </c>
      <c r="L10" s="69">
        <f t="shared" ref="L10:L23" si="1">I10*K10</f>
        <v>2296000</v>
      </c>
      <c r="M10" s="69">
        <f t="shared" ref="M10:M23" si="2">K10*4</f>
        <v>164000</v>
      </c>
      <c r="N10" s="69">
        <v>20000</v>
      </c>
      <c r="O10" s="69">
        <v>12000</v>
      </c>
      <c r="P10" s="98">
        <f t="shared" si="0"/>
        <v>9000</v>
      </c>
    </row>
    <row r="11" spans="1:16" s="70" customFormat="1" ht="21" customHeight="1">
      <c r="A11" s="97">
        <v>3</v>
      </c>
      <c r="B11" s="71" t="s">
        <v>195</v>
      </c>
      <c r="C11" s="60" t="s">
        <v>340</v>
      </c>
      <c r="D11" s="60">
        <v>4</v>
      </c>
      <c r="E11" s="60" t="s">
        <v>7</v>
      </c>
      <c r="F11" s="68">
        <v>65</v>
      </c>
      <c r="G11" s="68">
        <v>180</v>
      </c>
      <c r="H11" s="60" t="s">
        <v>170</v>
      </c>
      <c r="I11" s="72">
        <v>92</v>
      </c>
      <c r="J11" s="73" t="s">
        <v>172</v>
      </c>
      <c r="K11" s="74">
        <v>80000</v>
      </c>
      <c r="L11" s="69">
        <f t="shared" si="1"/>
        <v>7360000</v>
      </c>
      <c r="M11" s="69">
        <f t="shared" si="2"/>
        <v>320000</v>
      </c>
      <c r="N11" s="69">
        <f>0.5*K11</f>
        <v>40000</v>
      </c>
      <c r="O11" s="69">
        <f>0.3*K11</f>
        <v>24000</v>
      </c>
      <c r="P11" s="98">
        <f t="shared" si="0"/>
        <v>16000</v>
      </c>
    </row>
    <row r="12" spans="1:16" s="70" customFormat="1" ht="21" customHeight="1">
      <c r="A12" s="97">
        <v>4</v>
      </c>
      <c r="B12" s="71" t="s">
        <v>196</v>
      </c>
      <c r="C12" s="60" t="s">
        <v>341</v>
      </c>
      <c r="D12" s="60">
        <v>4</v>
      </c>
      <c r="E12" s="60" t="s">
        <v>7</v>
      </c>
      <c r="F12" s="68">
        <v>65</v>
      </c>
      <c r="G12" s="68">
        <v>180</v>
      </c>
      <c r="H12" s="60" t="s">
        <v>170</v>
      </c>
      <c r="I12" s="72">
        <v>228</v>
      </c>
      <c r="J12" s="73" t="s">
        <v>172</v>
      </c>
      <c r="K12" s="74">
        <v>65000</v>
      </c>
      <c r="L12" s="69">
        <f t="shared" si="1"/>
        <v>14820000</v>
      </c>
      <c r="M12" s="69">
        <f t="shared" si="2"/>
        <v>260000</v>
      </c>
      <c r="N12" s="69">
        <v>32000</v>
      </c>
      <c r="O12" s="69">
        <v>19000</v>
      </c>
      <c r="P12" s="98">
        <f t="shared" si="0"/>
        <v>14000</v>
      </c>
    </row>
    <row r="13" spans="1:16" s="70" customFormat="1" ht="21" customHeight="1">
      <c r="A13" s="97">
        <v>5</v>
      </c>
      <c r="B13" s="71" t="s">
        <v>234</v>
      </c>
      <c r="C13" s="60" t="s">
        <v>398</v>
      </c>
      <c r="D13" s="60">
        <v>4</v>
      </c>
      <c r="E13" s="60" t="s">
        <v>7</v>
      </c>
      <c r="F13" s="68">
        <v>65</v>
      </c>
      <c r="G13" s="68">
        <v>180</v>
      </c>
      <c r="H13" s="60" t="s">
        <v>170</v>
      </c>
      <c r="I13" s="72">
        <v>112</v>
      </c>
      <c r="J13" s="73" t="s">
        <v>172</v>
      </c>
      <c r="K13" s="74">
        <v>51000</v>
      </c>
      <c r="L13" s="69">
        <f t="shared" si="1"/>
        <v>5712000</v>
      </c>
      <c r="M13" s="69">
        <f t="shared" si="2"/>
        <v>204000</v>
      </c>
      <c r="N13" s="69">
        <v>25000</v>
      </c>
      <c r="O13" s="69">
        <v>15000</v>
      </c>
      <c r="P13" s="98">
        <f t="shared" si="0"/>
        <v>11000</v>
      </c>
    </row>
    <row r="14" spans="1:16" s="70" customFormat="1" ht="21" customHeight="1">
      <c r="A14" s="97">
        <v>6</v>
      </c>
      <c r="B14" s="71" t="s">
        <v>206</v>
      </c>
      <c r="C14" s="60" t="s">
        <v>367</v>
      </c>
      <c r="D14" s="60">
        <v>4</v>
      </c>
      <c r="E14" s="60" t="s">
        <v>7</v>
      </c>
      <c r="F14" s="68">
        <v>65</v>
      </c>
      <c r="G14" s="68">
        <v>180</v>
      </c>
      <c r="H14" s="60" t="s">
        <v>170</v>
      </c>
      <c r="I14" s="72">
        <v>96</v>
      </c>
      <c r="J14" s="73" t="s">
        <v>172</v>
      </c>
      <c r="K14" s="74">
        <v>61000</v>
      </c>
      <c r="L14" s="69">
        <f t="shared" si="1"/>
        <v>5856000</v>
      </c>
      <c r="M14" s="69">
        <f t="shared" si="2"/>
        <v>244000</v>
      </c>
      <c r="N14" s="69">
        <v>30000</v>
      </c>
      <c r="O14" s="69">
        <v>18000</v>
      </c>
      <c r="P14" s="98">
        <f t="shared" si="0"/>
        <v>13000</v>
      </c>
    </row>
    <row r="15" spans="1:16" s="70" customFormat="1" ht="21" customHeight="1">
      <c r="A15" s="97">
        <v>7</v>
      </c>
      <c r="B15" s="71" t="s">
        <v>204</v>
      </c>
      <c r="C15" s="60" t="s">
        <v>365</v>
      </c>
      <c r="D15" s="60">
        <v>4</v>
      </c>
      <c r="E15" s="60" t="s">
        <v>7</v>
      </c>
      <c r="F15" s="68">
        <v>65</v>
      </c>
      <c r="G15" s="68">
        <v>180</v>
      </c>
      <c r="H15" s="60" t="s">
        <v>170</v>
      </c>
      <c r="I15" s="72">
        <v>92</v>
      </c>
      <c r="J15" s="73" t="s">
        <v>172</v>
      </c>
      <c r="K15" s="74">
        <v>27000</v>
      </c>
      <c r="L15" s="69">
        <f t="shared" si="1"/>
        <v>2484000</v>
      </c>
      <c r="M15" s="69">
        <f t="shared" si="2"/>
        <v>108000</v>
      </c>
      <c r="N15" s="69">
        <v>15000</v>
      </c>
      <c r="O15" s="69">
        <v>12000</v>
      </c>
      <c r="P15" s="98">
        <f t="shared" si="0"/>
        <v>0</v>
      </c>
    </row>
    <row r="16" spans="1:16" s="70" customFormat="1" ht="21" customHeight="1">
      <c r="A16" s="97">
        <v>8</v>
      </c>
      <c r="B16" s="71" t="s">
        <v>244</v>
      </c>
      <c r="C16" s="60" t="s">
        <v>320</v>
      </c>
      <c r="D16" s="60">
        <v>4</v>
      </c>
      <c r="E16" s="60" t="s">
        <v>7</v>
      </c>
      <c r="F16" s="68">
        <v>65</v>
      </c>
      <c r="G16" s="68">
        <v>180</v>
      </c>
      <c r="H16" s="60" t="s">
        <v>170</v>
      </c>
      <c r="I16" s="72">
        <v>120</v>
      </c>
      <c r="J16" s="73" t="s">
        <v>172</v>
      </c>
      <c r="K16" s="74">
        <v>162000</v>
      </c>
      <c r="L16" s="69">
        <f t="shared" si="1"/>
        <v>19440000</v>
      </c>
      <c r="M16" s="69">
        <f t="shared" si="2"/>
        <v>648000</v>
      </c>
      <c r="N16" s="69">
        <f>0.5*K16</f>
        <v>81000</v>
      </c>
      <c r="O16" s="69">
        <v>48000</v>
      </c>
      <c r="P16" s="98">
        <f t="shared" si="0"/>
        <v>33000</v>
      </c>
    </row>
    <row r="17" spans="1:16" s="70" customFormat="1" ht="44.25" customHeight="1">
      <c r="A17" s="97">
        <v>9</v>
      </c>
      <c r="B17" s="66" t="s">
        <v>264</v>
      </c>
      <c r="C17" s="60" t="s">
        <v>354</v>
      </c>
      <c r="D17" s="67">
        <v>4</v>
      </c>
      <c r="E17" s="67" t="s">
        <v>7</v>
      </c>
      <c r="F17" s="68">
        <v>65</v>
      </c>
      <c r="G17" s="68">
        <v>180</v>
      </c>
      <c r="H17" s="67" t="s">
        <v>170</v>
      </c>
      <c r="I17" s="67">
        <v>48</v>
      </c>
      <c r="J17" s="67" t="s">
        <v>171</v>
      </c>
      <c r="K17" s="69">
        <v>27000</v>
      </c>
      <c r="L17" s="69">
        <f t="shared" si="1"/>
        <v>1296000</v>
      </c>
      <c r="M17" s="69">
        <f t="shared" si="2"/>
        <v>108000</v>
      </c>
      <c r="N17" s="69">
        <v>15000</v>
      </c>
      <c r="O17" s="69">
        <v>12000</v>
      </c>
      <c r="P17" s="98">
        <f t="shared" si="0"/>
        <v>0</v>
      </c>
    </row>
    <row r="18" spans="1:16" s="70" customFormat="1" ht="24" customHeight="1">
      <c r="A18" s="97">
        <v>10</v>
      </c>
      <c r="B18" s="71" t="s">
        <v>269</v>
      </c>
      <c r="C18" s="60" t="s">
        <v>359</v>
      </c>
      <c r="D18" s="60">
        <v>4</v>
      </c>
      <c r="E18" s="60" t="s">
        <v>7</v>
      </c>
      <c r="F18" s="68">
        <v>65</v>
      </c>
      <c r="G18" s="68">
        <v>180</v>
      </c>
      <c r="H18" s="60" t="s">
        <v>170</v>
      </c>
      <c r="I18" s="72">
        <v>68</v>
      </c>
      <c r="J18" s="73" t="s">
        <v>171</v>
      </c>
      <c r="K18" s="74">
        <v>101000</v>
      </c>
      <c r="L18" s="69">
        <f t="shared" si="1"/>
        <v>6868000</v>
      </c>
      <c r="M18" s="69">
        <f t="shared" si="2"/>
        <v>404000</v>
      </c>
      <c r="N18" s="69">
        <v>50000</v>
      </c>
      <c r="O18" s="69">
        <v>30000</v>
      </c>
      <c r="P18" s="98">
        <f t="shared" si="0"/>
        <v>21000</v>
      </c>
    </row>
    <row r="19" spans="1:16" s="70" customFormat="1" ht="24" customHeight="1">
      <c r="A19" s="97">
        <v>11</v>
      </c>
      <c r="B19" s="66" t="s">
        <v>258</v>
      </c>
      <c r="C19" s="60" t="s">
        <v>348</v>
      </c>
      <c r="D19" s="67">
        <v>4</v>
      </c>
      <c r="E19" s="67" t="s">
        <v>7</v>
      </c>
      <c r="F19" s="68">
        <v>65</v>
      </c>
      <c r="G19" s="68">
        <v>180</v>
      </c>
      <c r="H19" s="67" t="s">
        <v>170</v>
      </c>
      <c r="I19" s="67">
        <v>156</v>
      </c>
      <c r="J19" s="67" t="s">
        <v>172</v>
      </c>
      <c r="K19" s="69">
        <v>119000</v>
      </c>
      <c r="L19" s="69">
        <f t="shared" si="1"/>
        <v>18564000</v>
      </c>
      <c r="M19" s="69">
        <f t="shared" si="2"/>
        <v>476000</v>
      </c>
      <c r="N19" s="69">
        <v>59000</v>
      </c>
      <c r="O19" s="69">
        <v>35000</v>
      </c>
      <c r="P19" s="98">
        <f t="shared" si="0"/>
        <v>25000</v>
      </c>
    </row>
    <row r="20" spans="1:16" s="70" customFormat="1" ht="30" customHeight="1">
      <c r="A20" s="97">
        <v>12</v>
      </c>
      <c r="B20" s="71" t="s">
        <v>285</v>
      </c>
      <c r="C20" s="60" t="s">
        <v>414</v>
      </c>
      <c r="D20" s="60">
        <v>4</v>
      </c>
      <c r="E20" s="60" t="s">
        <v>7</v>
      </c>
      <c r="F20" s="68">
        <v>65</v>
      </c>
      <c r="G20" s="68">
        <v>180</v>
      </c>
      <c r="H20" s="60" t="s">
        <v>170</v>
      </c>
      <c r="I20" s="72">
        <v>136</v>
      </c>
      <c r="J20" s="73" t="s">
        <v>172</v>
      </c>
      <c r="K20" s="74">
        <v>33000</v>
      </c>
      <c r="L20" s="69">
        <f t="shared" si="1"/>
        <v>4488000</v>
      </c>
      <c r="M20" s="69">
        <f t="shared" si="2"/>
        <v>132000</v>
      </c>
      <c r="N20" s="69">
        <v>20000</v>
      </c>
      <c r="O20" s="69">
        <v>13000</v>
      </c>
      <c r="P20" s="98">
        <f t="shared" si="0"/>
        <v>0</v>
      </c>
    </row>
    <row r="21" spans="1:16" s="70" customFormat="1" ht="24" customHeight="1">
      <c r="A21" s="97">
        <v>13</v>
      </c>
      <c r="B21" s="71" t="s">
        <v>199</v>
      </c>
      <c r="C21" s="60" t="s">
        <v>344</v>
      </c>
      <c r="D21" s="60">
        <v>4</v>
      </c>
      <c r="E21" s="60" t="s">
        <v>7</v>
      </c>
      <c r="F21" s="68">
        <v>65</v>
      </c>
      <c r="G21" s="68">
        <v>180</v>
      </c>
      <c r="H21" s="60" t="s">
        <v>170</v>
      </c>
      <c r="I21" s="72">
        <v>96</v>
      </c>
      <c r="J21" s="73" t="s">
        <v>172</v>
      </c>
      <c r="K21" s="74">
        <v>34000</v>
      </c>
      <c r="L21" s="69">
        <f t="shared" si="1"/>
        <v>3264000</v>
      </c>
      <c r="M21" s="69">
        <f t="shared" si="2"/>
        <v>136000</v>
      </c>
      <c r="N21" s="69">
        <v>20000</v>
      </c>
      <c r="O21" s="69">
        <v>14000</v>
      </c>
      <c r="P21" s="98">
        <f t="shared" si="0"/>
        <v>0</v>
      </c>
    </row>
    <row r="22" spans="1:16" s="70" customFormat="1" ht="27" customHeight="1">
      <c r="A22" s="97">
        <v>14</v>
      </c>
      <c r="B22" s="66" t="s">
        <v>273</v>
      </c>
      <c r="C22" s="60" t="s">
        <v>433</v>
      </c>
      <c r="D22" s="67">
        <v>4</v>
      </c>
      <c r="E22" s="67" t="s">
        <v>7</v>
      </c>
      <c r="F22" s="68">
        <v>65</v>
      </c>
      <c r="G22" s="68">
        <v>180</v>
      </c>
      <c r="H22" s="67" t="s">
        <v>170</v>
      </c>
      <c r="I22" s="67">
        <v>80</v>
      </c>
      <c r="J22" s="67" t="s">
        <v>171</v>
      </c>
      <c r="K22" s="69">
        <v>122000</v>
      </c>
      <c r="L22" s="69">
        <f t="shared" si="1"/>
        <v>9760000</v>
      </c>
      <c r="M22" s="69">
        <f t="shared" si="2"/>
        <v>488000</v>
      </c>
      <c r="N22" s="69">
        <f>0.5*K22</f>
        <v>61000</v>
      </c>
      <c r="O22" s="69">
        <v>36000</v>
      </c>
      <c r="P22" s="98">
        <f t="shared" si="0"/>
        <v>25000</v>
      </c>
    </row>
    <row r="23" spans="1:16" s="70" customFormat="1" ht="28.5" customHeight="1">
      <c r="A23" s="97">
        <v>15</v>
      </c>
      <c r="B23" s="66" t="s">
        <v>299</v>
      </c>
      <c r="C23" s="60" t="s">
        <v>428</v>
      </c>
      <c r="D23" s="67">
        <v>4</v>
      </c>
      <c r="E23" s="67" t="s">
        <v>73</v>
      </c>
      <c r="F23" s="68">
        <v>65</v>
      </c>
      <c r="G23" s="68">
        <v>180</v>
      </c>
      <c r="H23" s="67" t="s">
        <v>170</v>
      </c>
      <c r="I23" s="67">
        <v>92</v>
      </c>
      <c r="J23" s="67" t="s">
        <v>172</v>
      </c>
      <c r="K23" s="69">
        <v>28000</v>
      </c>
      <c r="L23" s="69">
        <f t="shared" si="1"/>
        <v>2576000</v>
      </c>
      <c r="M23" s="69">
        <f t="shared" si="2"/>
        <v>112000</v>
      </c>
      <c r="N23" s="69">
        <v>20000</v>
      </c>
      <c r="O23" s="69">
        <v>8000</v>
      </c>
      <c r="P23" s="98">
        <f t="shared" si="0"/>
        <v>0</v>
      </c>
    </row>
    <row r="24" spans="1:16" ht="24" customHeight="1" thickBot="1">
      <c r="A24" s="116" t="s">
        <v>443</v>
      </c>
      <c r="B24" s="117"/>
      <c r="C24" s="117"/>
      <c r="D24" s="117"/>
      <c r="E24" s="117"/>
      <c r="F24" s="117"/>
      <c r="G24" s="117"/>
      <c r="H24" s="117"/>
      <c r="I24" s="117"/>
      <c r="J24" s="117"/>
      <c r="K24" s="99">
        <f t="shared" ref="K24:P24" si="3">SUM(K9:K23)</f>
        <v>999000</v>
      </c>
      <c r="L24" s="99">
        <f t="shared" si="3"/>
        <v>109008000</v>
      </c>
      <c r="M24" s="99">
        <f t="shared" si="3"/>
        <v>3996000</v>
      </c>
      <c r="N24" s="99">
        <f t="shared" si="3"/>
        <v>512000</v>
      </c>
      <c r="O24" s="99">
        <f t="shared" si="3"/>
        <v>311000</v>
      </c>
      <c r="P24" s="76">
        <f t="shared" si="3"/>
        <v>176000</v>
      </c>
    </row>
    <row r="25" spans="1:16" ht="13.5" thickTop="1">
      <c r="C25" s="61"/>
      <c r="D25" s="62"/>
      <c r="E25" s="80"/>
      <c r="K25" s="61"/>
      <c r="O25" s="77"/>
      <c r="P25" s="77"/>
    </row>
  </sheetData>
  <sortState xmlns:xlrd2="http://schemas.microsoft.com/office/spreadsheetml/2017/richdata2" ref="A10:Q24">
    <sortCondition ref="C10:C24"/>
  </sortState>
  <mergeCells count="14">
    <mergeCell ref="A1:B4"/>
    <mergeCell ref="A24:J24"/>
    <mergeCell ref="K6:K8"/>
    <mergeCell ref="L6:M7"/>
    <mergeCell ref="N6:P7"/>
    <mergeCell ref="F7:G7"/>
    <mergeCell ref="A6:A8"/>
    <mergeCell ref="B6:B8"/>
    <mergeCell ref="C6:C8"/>
    <mergeCell ref="D6:E7"/>
    <mergeCell ref="F6:G6"/>
    <mergeCell ref="H6:H8"/>
    <mergeCell ref="I6:I8"/>
    <mergeCell ref="J6:J8"/>
  </mergeCells>
  <pageMargins left="0.6" right="0.25" top="0.44685039399999998" bottom="0.15748031496063" header="0.19" footer="0.31496062992126"/>
  <pageSetup paperSize="9" scale="9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24"/>
  <sheetViews>
    <sheetView topLeftCell="A4" zoomScaleNormal="100" workbookViewId="0">
      <selection sqref="A1:B4"/>
    </sheetView>
  </sheetViews>
  <sheetFormatPr defaultColWidth="8" defaultRowHeight="12.75"/>
  <cols>
    <col min="1" max="1" width="3.42578125" style="61" bestFit="1" customWidth="1"/>
    <col min="2" max="2" width="28" style="61" customWidth="1"/>
    <col min="3" max="3" width="12.7109375" style="62" customWidth="1"/>
    <col min="4" max="4" width="4.7109375" style="61" customWidth="1"/>
    <col min="5" max="5" width="5.28515625" style="61" customWidth="1"/>
    <col min="6" max="6" width="5.42578125" style="61" customWidth="1"/>
    <col min="7" max="7" width="5.5703125" style="61" customWidth="1"/>
    <col min="8" max="8" width="7.28515625" style="61" customWidth="1"/>
    <col min="9" max="10" width="6.42578125" style="61" customWidth="1"/>
    <col min="11" max="11" width="8" style="63" customWidth="1"/>
    <col min="12" max="12" width="10.85546875" style="61" bestFit="1" customWidth="1"/>
    <col min="13" max="13" width="8.85546875" style="61" bestFit="1" customWidth="1"/>
    <col min="14" max="14" width="8.7109375" style="64" customWidth="1"/>
    <col min="15" max="16" width="8.7109375" style="64" bestFit="1" customWidth="1"/>
    <col min="17" max="17" width="6.28515625" style="61" hidden="1" customWidth="1"/>
    <col min="18" max="16384" width="8" style="61"/>
  </cols>
  <sheetData>
    <row r="1" spans="1:17" s="85" customFormat="1" ht="21" customHeight="1">
      <c r="A1" s="133" t="s">
        <v>537</v>
      </c>
      <c r="B1" s="133"/>
      <c r="C1" s="130" t="s">
        <v>444</v>
      </c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</row>
    <row r="2" spans="1:17" s="85" customFormat="1" ht="21" customHeight="1">
      <c r="A2" s="133"/>
      <c r="B2" s="133"/>
      <c r="C2" s="131" t="s">
        <v>528</v>
      </c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</row>
    <row r="3" spans="1:17" s="85" customFormat="1" ht="21" customHeight="1">
      <c r="A3" s="133"/>
      <c r="B3" s="133"/>
      <c r="C3" s="131" t="s">
        <v>522</v>
      </c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</row>
    <row r="4" spans="1:17" s="86" customFormat="1" ht="21" customHeight="1">
      <c r="A4" s="133"/>
      <c r="B4" s="133"/>
      <c r="C4" s="132" t="s">
        <v>442</v>
      </c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</row>
    <row r="5" spans="1:17" ht="12.75" customHeight="1" thickBot="1"/>
    <row r="6" spans="1:17" s="65" customFormat="1" ht="23.25" customHeight="1" thickTop="1">
      <c r="A6" s="122" t="s">
        <v>140</v>
      </c>
      <c r="B6" s="124" t="s">
        <v>141</v>
      </c>
      <c r="C6" s="124" t="s">
        <v>142</v>
      </c>
      <c r="D6" s="114" t="s">
        <v>143</v>
      </c>
      <c r="E6" s="114"/>
      <c r="F6" s="114" t="s">
        <v>144</v>
      </c>
      <c r="G6" s="114"/>
      <c r="H6" s="114" t="s">
        <v>145</v>
      </c>
      <c r="I6" s="114" t="s">
        <v>146</v>
      </c>
      <c r="J6" s="114" t="s">
        <v>147</v>
      </c>
      <c r="K6" s="114" t="s">
        <v>148</v>
      </c>
      <c r="L6" s="114" t="s">
        <v>149</v>
      </c>
      <c r="M6" s="114"/>
      <c r="N6" s="114" t="s">
        <v>150</v>
      </c>
      <c r="O6" s="118"/>
      <c r="P6" s="119"/>
      <c r="Q6" s="126" t="s">
        <v>441</v>
      </c>
    </row>
    <row r="7" spans="1:17" ht="24" customHeight="1">
      <c r="A7" s="123"/>
      <c r="B7" s="125"/>
      <c r="C7" s="125"/>
      <c r="D7" s="115"/>
      <c r="E7" s="115"/>
      <c r="F7" s="115" t="s">
        <v>151</v>
      </c>
      <c r="G7" s="115"/>
      <c r="H7" s="115"/>
      <c r="I7" s="115"/>
      <c r="J7" s="115"/>
      <c r="K7" s="115"/>
      <c r="L7" s="115"/>
      <c r="M7" s="115"/>
      <c r="N7" s="120"/>
      <c r="O7" s="120"/>
      <c r="P7" s="121"/>
      <c r="Q7" s="127"/>
    </row>
    <row r="8" spans="1:17" ht="38.25" customHeight="1">
      <c r="A8" s="123"/>
      <c r="B8" s="125"/>
      <c r="C8" s="125"/>
      <c r="D8" s="93" t="s">
        <v>152</v>
      </c>
      <c r="E8" s="93" t="s">
        <v>153</v>
      </c>
      <c r="F8" s="93" t="s">
        <v>152</v>
      </c>
      <c r="G8" s="93" t="s">
        <v>153</v>
      </c>
      <c r="H8" s="115"/>
      <c r="I8" s="115"/>
      <c r="J8" s="115"/>
      <c r="K8" s="115"/>
      <c r="L8" s="93" t="s">
        <v>152</v>
      </c>
      <c r="M8" s="93" t="s">
        <v>153</v>
      </c>
      <c r="N8" s="91" t="s">
        <v>525</v>
      </c>
      <c r="O8" s="92" t="s">
        <v>523</v>
      </c>
      <c r="P8" s="96" t="s">
        <v>536</v>
      </c>
      <c r="Q8" s="128"/>
    </row>
    <row r="9" spans="1:17" s="70" customFormat="1" ht="22.5" customHeight="1">
      <c r="A9" s="97">
        <v>1</v>
      </c>
      <c r="B9" s="66" t="s">
        <v>178</v>
      </c>
      <c r="C9" s="60" t="s">
        <v>309</v>
      </c>
      <c r="D9" s="67">
        <v>4</v>
      </c>
      <c r="E9" s="67" t="s">
        <v>7</v>
      </c>
      <c r="F9" s="68">
        <v>65</v>
      </c>
      <c r="G9" s="68">
        <v>180</v>
      </c>
      <c r="H9" s="67" t="s">
        <v>170</v>
      </c>
      <c r="I9" s="67">
        <v>52</v>
      </c>
      <c r="J9" s="67" t="s">
        <v>171</v>
      </c>
      <c r="K9" s="69">
        <v>56000</v>
      </c>
      <c r="L9" s="69">
        <f>I9*K9</f>
        <v>2912000</v>
      </c>
      <c r="M9" s="69">
        <f>K9*4</f>
        <v>224000</v>
      </c>
      <c r="N9" s="69">
        <f>0.5*K9</f>
        <v>28000</v>
      </c>
      <c r="O9" s="69">
        <v>18000</v>
      </c>
      <c r="P9" s="98">
        <f>K9-N9-O9</f>
        <v>10000</v>
      </c>
      <c r="Q9" s="94">
        <v>546</v>
      </c>
    </row>
    <row r="10" spans="1:17" s="70" customFormat="1" ht="22.5" customHeight="1">
      <c r="A10" s="97">
        <v>2</v>
      </c>
      <c r="B10" s="66" t="s">
        <v>181</v>
      </c>
      <c r="C10" s="60" t="s">
        <v>312</v>
      </c>
      <c r="D10" s="67">
        <v>4</v>
      </c>
      <c r="E10" s="67" t="s">
        <v>7</v>
      </c>
      <c r="F10" s="68">
        <v>65</v>
      </c>
      <c r="G10" s="68">
        <v>180</v>
      </c>
      <c r="H10" s="67" t="s">
        <v>170</v>
      </c>
      <c r="I10" s="67">
        <v>84</v>
      </c>
      <c r="J10" s="67" t="s">
        <v>171</v>
      </c>
      <c r="K10" s="69">
        <v>55000</v>
      </c>
      <c r="L10" s="69">
        <f t="shared" ref="L10:L22" si="0">I10*K10</f>
        <v>4620000</v>
      </c>
      <c r="M10" s="69">
        <f t="shared" ref="M10:M22" si="1">K10*4</f>
        <v>220000</v>
      </c>
      <c r="N10" s="69">
        <v>27000</v>
      </c>
      <c r="O10" s="69">
        <v>16000</v>
      </c>
      <c r="P10" s="98">
        <f>K10-N10-O10</f>
        <v>12000</v>
      </c>
      <c r="Q10" s="94">
        <v>985</v>
      </c>
    </row>
    <row r="11" spans="1:17" s="70" customFormat="1" ht="22.5" customHeight="1">
      <c r="A11" s="97">
        <v>3</v>
      </c>
      <c r="B11" s="66" t="s">
        <v>175</v>
      </c>
      <c r="C11" s="60" t="s">
        <v>307</v>
      </c>
      <c r="D11" s="67">
        <v>4</v>
      </c>
      <c r="E11" s="67" t="s">
        <v>7</v>
      </c>
      <c r="F11" s="68">
        <v>65</v>
      </c>
      <c r="G11" s="68">
        <v>180</v>
      </c>
      <c r="H11" s="67" t="s">
        <v>170</v>
      </c>
      <c r="I11" s="67">
        <v>140</v>
      </c>
      <c r="J11" s="67" t="s">
        <v>172</v>
      </c>
      <c r="K11" s="69">
        <v>60000</v>
      </c>
      <c r="L11" s="69">
        <f t="shared" si="0"/>
        <v>8400000</v>
      </c>
      <c r="M11" s="69">
        <f t="shared" si="1"/>
        <v>240000</v>
      </c>
      <c r="N11" s="69">
        <f>0.5*K11</f>
        <v>30000</v>
      </c>
      <c r="O11" s="69">
        <f>0.3*K11</f>
        <v>18000</v>
      </c>
      <c r="P11" s="98">
        <f>K11-N11-O11</f>
        <v>12000</v>
      </c>
      <c r="Q11" s="94">
        <v>809</v>
      </c>
    </row>
    <row r="12" spans="1:17" s="70" customFormat="1" ht="22.5" customHeight="1">
      <c r="A12" s="97">
        <v>4</v>
      </c>
      <c r="B12" s="66" t="s">
        <v>185</v>
      </c>
      <c r="C12" s="60" t="s">
        <v>316</v>
      </c>
      <c r="D12" s="67">
        <v>4</v>
      </c>
      <c r="E12" s="67" t="s">
        <v>7</v>
      </c>
      <c r="F12" s="68">
        <v>65</v>
      </c>
      <c r="G12" s="68">
        <v>180</v>
      </c>
      <c r="H12" s="67" t="s">
        <v>170</v>
      </c>
      <c r="I12" s="67">
        <v>120</v>
      </c>
      <c r="J12" s="67" t="s">
        <v>172</v>
      </c>
      <c r="K12" s="69">
        <v>54000</v>
      </c>
      <c r="L12" s="69">
        <f t="shared" si="0"/>
        <v>6480000</v>
      </c>
      <c r="M12" s="69">
        <f t="shared" si="1"/>
        <v>216000</v>
      </c>
      <c r="N12" s="69">
        <f>0.5*K12</f>
        <v>27000</v>
      </c>
      <c r="O12" s="69">
        <v>16000</v>
      </c>
      <c r="P12" s="98">
        <v>11000</v>
      </c>
      <c r="Q12" s="94">
        <v>527</v>
      </c>
    </row>
    <row r="13" spans="1:17" s="70" customFormat="1" ht="22.5" customHeight="1">
      <c r="A13" s="97">
        <v>5</v>
      </c>
      <c r="B13" s="71" t="s">
        <v>188</v>
      </c>
      <c r="C13" s="60" t="s">
        <v>333</v>
      </c>
      <c r="D13" s="60">
        <v>4</v>
      </c>
      <c r="E13" s="60" t="s">
        <v>7</v>
      </c>
      <c r="F13" s="68">
        <v>65</v>
      </c>
      <c r="G13" s="68">
        <v>180</v>
      </c>
      <c r="H13" s="60" t="s">
        <v>170</v>
      </c>
      <c r="I13" s="72">
        <v>120</v>
      </c>
      <c r="J13" s="73" t="s">
        <v>172</v>
      </c>
      <c r="K13" s="74">
        <v>32000</v>
      </c>
      <c r="L13" s="69">
        <f t="shared" si="0"/>
        <v>3840000</v>
      </c>
      <c r="M13" s="69">
        <f t="shared" si="1"/>
        <v>128000</v>
      </c>
      <c r="N13" s="69">
        <f>0.5*K13</f>
        <v>16000</v>
      </c>
      <c r="O13" s="69">
        <v>16000</v>
      </c>
      <c r="P13" s="98">
        <f t="shared" ref="P13:P22" si="2">K13-N13-O13</f>
        <v>0</v>
      </c>
      <c r="Q13" s="94">
        <v>258</v>
      </c>
    </row>
    <row r="14" spans="1:17" s="70" customFormat="1" ht="22.5" customHeight="1">
      <c r="A14" s="97">
        <v>6</v>
      </c>
      <c r="B14" s="71" t="s">
        <v>187</v>
      </c>
      <c r="C14" s="60" t="s">
        <v>332</v>
      </c>
      <c r="D14" s="60">
        <v>4</v>
      </c>
      <c r="E14" s="60" t="s">
        <v>7</v>
      </c>
      <c r="F14" s="68">
        <v>65</v>
      </c>
      <c r="G14" s="68">
        <v>180</v>
      </c>
      <c r="H14" s="60" t="s">
        <v>170</v>
      </c>
      <c r="I14" s="72">
        <v>148</v>
      </c>
      <c r="J14" s="73" t="s">
        <v>172</v>
      </c>
      <c r="K14" s="74">
        <v>35000</v>
      </c>
      <c r="L14" s="69">
        <f t="shared" si="0"/>
        <v>5180000</v>
      </c>
      <c r="M14" s="69">
        <f t="shared" si="1"/>
        <v>140000</v>
      </c>
      <c r="N14" s="69">
        <v>17000</v>
      </c>
      <c r="O14" s="69">
        <v>11000</v>
      </c>
      <c r="P14" s="98">
        <f t="shared" si="2"/>
        <v>7000</v>
      </c>
      <c r="Q14" s="94">
        <v>646</v>
      </c>
    </row>
    <row r="15" spans="1:17" s="70" customFormat="1" ht="22.5" customHeight="1">
      <c r="A15" s="97">
        <v>7</v>
      </c>
      <c r="B15" s="71" t="s">
        <v>219</v>
      </c>
      <c r="C15" s="60" t="s">
        <v>384</v>
      </c>
      <c r="D15" s="60">
        <v>4</v>
      </c>
      <c r="E15" s="60" t="s">
        <v>7</v>
      </c>
      <c r="F15" s="68">
        <v>65</v>
      </c>
      <c r="G15" s="68">
        <v>180</v>
      </c>
      <c r="H15" s="60" t="s">
        <v>170</v>
      </c>
      <c r="I15" s="72">
        <v>68</v>
      </c>
      <c r="J15" s="73" t="s">
        <v>171</v>
      </c>
      <c r="K15" s="74">
        <v>28000</v>
      </c>
      <c r="L15" s="69">
        <f t="shared" si="0"/>
        <v>1904000</v>
      </c>
      <c r="M15" s="69">
        <f t="shared" si="1"/>
        <v>112000</v>
      </c>
      <c r="N15" s="69">
        <f>0.5*K15</f>
        <v>14000</v>
      </c>
      <c r="O15" s="69">
        <v>8000</v>
      </c>
      <c r="P15" s="98">
        <f t="shared" si="2"/>
        <v>6000</v>
      </c>
      <c r="Q15" s="94">
        <v>336</v>
      </c>
    </row>
    <row r="16" spans="1:17" s="70" customFormat="1" ht="22.5" customHeight="1">
      <c r="A16" s="97">
        <v>8</v>
      </c>
      <c r="B16" s="71" t="s">
        <v>207</v>
      </c>
      <c r="C16" s="60" t="s">
        <v>368</v>
      </c>
      <c r="D16" s="60">
        <v>4</v>
      </c>
      <c r="E16" s="60" t="s">
        <v>73</v>
      </c>
      <c r="F16" s="68">
        <v>65</v>
      </c>
      <c r="G16" s="68">
        <v>180</v>
      </c>
      <c r="H16" s="60" t="s">
        <v>170</v>
      </c>
      <c r="I16" s="72">
        <v>72</v>
      </c>
      <c r="J16" s="73" t="s">
        <v>171</v>
      </c>
      <c r="K16" s="74">
        <v>38000</v>
      </c>
      <c r="L16" s="69">
        <f t="shared" si="0"/>
        <v>2736000</v>
      </c>
      <c r="M16" s="69">
        <f t="shared" si="1"/>
        <v>152000</v>
      </c>
      <c r="N16" s="69">
        <f>0.5*K16</f>
        <v>19000</v>
      </c>
      <c r="O16" s="69">
        <v>12000</v>
      </c>
      <c r="P16" s="98">
        <f t="shared" si="2"/>
        <v>7000</v>
      </c>
      <c r="Q16" s="94">
        <v>434</v>
      </c>
    </row>
    <row r="17" spans="1:17" s="70" customFormat="1" ht="22.5" customHeight="1">
      <c r="A17" s="97">
        <v>9</v>
      </c>
      <c r="B17" s="66" t="s">
        <v>242</v>
      </c>
      <c r="C17" s="60" t="s">
        <v>318</v>
      </c>
      <c r="D17" s="67">
        <v>4</v>
      </c>
      <c r="E17" s="67" t="s">
        <v>7</v>
      </c>
      <c r="F17" s="68">
        <v>65</v>
      </c>
      <c r="G17" s="68">
        <v>180</v>
      </c>
      <c r="H17" s="67" t="s">
        <v>170</v>
      </c>
      <c r="I17" s="67">
        <v>156</v>
      </c>
      <c r="J17" s="67" t="s">
        <v>172</v>
      </c>
      <c r="K17" s="69">
        <v>163000</v>
      </c>
      <c r="L17" s="69">
        <f t="shared" si="0"/>
        <v>25428000</v>
      </c>
      <c r="M17" s="69">
        <f t="shared" si="1"/>
        <v>652000</v>
      </c>
      <c r="N17" s="69">
        <v>81000</v>
      </c>
      <c r="O17" s="69">
        <v>48000</v>
      </c>
      <c r="P17" s="98">
        <f t="shared" si="2"/>
        <v>34000</v>
      </c>
      <c r="Q17" s="94">
        <v>2415</v>
      </c>
    </row>
    <row r="18" spans="1:17" s="70" customFormat="1" ht="22.5" customHeight="1">
      <c r="A18" s="97">
        <v>10</v>
      </c>
      <c r="B18" s="71" t="s">
        <v>260</v>
      </c>
      <c r="C18" s="60" t="s">
        <v>350</v>
      </c>
      <c r="D18" s="60">
        <v>4</v>
      </c>
      <c r="E18" s="60" t="s">
        <v>7</v>
      </c>
      <c r="F18" s="68">
        <v>65</v>
      </c>
      <c r="G18" s="68">
        <v>180</v>
      </c>
      <c r="H18" s="60" t="s">
        <v>170</v>
      </c>
      <c r="I18" s="72">
        <v>116</v>
      </c>
      <c r="J18" s="73" t="s">
        <v>172</v>
      </c>
      <c r="K18" s="74">
        <v>118000</v>
      </c>
      <c r="L18" s="69">
        <f t="shared" si="0"/>
        <v>13688000</v>
      </c>
      <c r="M18" s="69">
        <f t="shared" si="1"/>
        <v>472000</v>
      </c>
      <c r="N18" s="69">
        <f>0.5*K18</f>
        <v>59000</v>
      </c>
      <c r="O18" s="69">
        <v>35000</v>
      </c>
      <c r="P18" s="98">
        <f t="shared" si="2"/>
        <v>24000</v>
      </c>
      <c r="Q18" s="94">
        <v>2321</v>
      </c>
    </row>
    <row r="19" spans="1:17" s="70" customFormat="1" ht="22.5" customHeight="1">
      <c r="A19" s="97">
        <v>11</v>
      </c>
      <c r="B19" s="66" t="s">
        <v>257</v>
      </c>
      <c r="C19" s="60" t="s">
        <v>347</v>
      </c>
      <c r="D19" s="67">
        <v>4</v>
      </c>
      <c r="E19" s="67" t="s">
        <v>7</v>
      </c>
      <c r="F19" s="68">
        <v>65</v>
      </c>
      <c r="G19" s="68">
        <v>180</v>
      </c>
      <c r="H19" s="67" t="s">
        <v>170</v>
      </c>
      <c r="I19" s="67">
        <v>160</v>
      </c>
      <c r="J19" s="67" t="s">
        <v>172</v>
      </c>
      <c r="K19" s="69">
        <v>129000</v>
      </c>
      <c r="L19" s="69">
        <f t="shared" si="0"/>
        <v>20640000</v>
      </c>
      <c r="M19" s="69">
        <f t="shared" si="1"/>
        <v>516000</v>
      </c>
      <c r="N19" s="69">
        <v>64000</v>
      </c>
      <c r="O19" s="69">
        <v>38000</v>
      </c>
      <c r="P19" s="98">
        <f t="shared" si="2"/>
        <v>27000</v>
      </c>
      <c r="Q19" s="94">
        <v>2580</v>
      </c>
    </row>
    <row r="20" spans="1:17" s="70" customFormat="1" ht="22.5" customHeight="1">
      <c r="A20" s="97">
        <v>12</v>
      </c>
      <c r="B20" s="66" t="s">
        <v>177</v>
      </c>
      <c r="C20" s="60" t="s">
        <v>439</v>
      </c>
      <c r="D20" s="67">
        <v>4</v>
      </c>
      <c r="E20" s="67" t="s">
        <v>7</v>
      </c>
      <c r="F20" s="68">
        <v>65</v>
      </c>
      <c r="G20" s="68">
        <v>180</v>
      </c>
      <c r="H20" s="67" t="s">
        <v>170</v>
      </c>
      <c r="I20" s="67">
        <v>112</v>
      </c>
      <c r="J20" s="67" t="s">
        <v>172</v>
      </c>
      <c r="K20" s="69">
        <v>54000</v>
      </c>
      <c r="L20" s="69">
        <f t="shared" si="0"/>
        <v>6048000</v>
      </c>
      <c r="M20" s="69">
        <f t="shared" si="1"/>
        <v>216000</v>
      </c>
      <c r="N20" s="69">
        <v>30000</v>
      </c>
      <c r="O20" s="69">
        <v>24000</v>
      </c>
      <c r="P20" s="98">
        <f t="shared" si="2"/>
        <v>0</v>
      </c>
      <c r="Q20" s="94">
        <v>568</v>
      </c>
    </row>
    <row r="21" spans="1:17" s="70" customFormat="1" ht="22.5" customHeight="1">
      <c r="A21" s="97">
        <v>13</v>
      </c>
      <c r="B21" s="66" t="s">
        <v>183</v>
      </c>
      <c r="C21" s="60" t="s">
        <v>314</v>
      </c>
      <c r="D21" s="67">
        <v>4</v>
      </c>
      <c r="E21" s="67" t="s">
        <v>7</v>
      </c>
      <c r="F21" s="68">
        <v>65</v>
      </c>
      <c r="G21" s="68">
        <v>180</v>
      </c>
      <c r="H21" s="67" t="s">
        <v>170</v>
      </c>
      <c r="I21" s="67">
        <v>76</v>
      </c>
      <c r="J21" s="67" t="s">
        <v>171</v>
      </c>
      <c r="K21" s="69">
        <v>54000</v>
      </c>
      <c r="L21" s="69">
        <f t="shared" si="0"/>
        <v>4104000</v>
      </c>
      <c r="M21" s="69">
        <f t="shared" si="1"/>
        <v>216000</v>
      </c>
      <c r="N21" s="69">
        <v>30000</v>
      </c>
      <c r="O21" s="69">
        <v>24000</v>
      </c>
      <c r="P21" s="98">
        <f t="shared" si="2"/>
        <v>0</v>
      </c>
      <c r="Q21" s="94">
        <v>675</v>
      </c>
    </row>
    <row r="22" spans="1:17" s="70" customFormat="1" ht="22.5" customHeight="1">
      <c r="A22" s="97">
        <v>14</v>
      </c>
      <c r="B22" s="71" t="s">
        <v>253</v>
      </c>
      <c r="C22" s="60" t="s">
        <v>430</v>
      </c>
      <c r="D22" s="60">
        <v>4</v>
      </c>
      <c r="E22" s="60" t="s">
        <v>7</v>
      </c>
      <c r="F22" s="68">
        <v>65</v>
      </c>
      <c r="G22" s="68">
        <v>180</v>
      </c>
      <c r="H22" s="60" t="s">
        <v>170</v>
      </c>
      <c r="I22" s="72">
        <v>80</v>
      </c>
      <c r="J22" s="73" t="s">
        <v>171</v>
      </c>
      <c r="K22" s="74">
        <v>66000</v>
      </c>
      <c r="L22" s="69">
        <f t="shared" si="0"/>
        <v>5280000</v>
      </c>
      <c r="M22" s="69">
        <f t="shared" si="1"/>
        <v>264000</v>
      </c>
      <c r="N22" s="69">
        <f>0.5*K22</f>
        <v>33000</v>
      </c>
      <c r="O22" s="69">
        <v>20000</v>
      </c>
      <c r="P22" s="98">
        <f t="shared" si="2"/>
        <v>13000</v>
      </c>
      <c r="Q22" s="94">
        <v>1003</v>
      </c>
    </row>
    <row r="23" spans="1:17" ht="22.5" customHeight="1" thickBot="1">
      <c r="A23" s="116" t="s">
        <v>443</v>
      </c>
      <c r="B23" s="117"/>
      <c r="C23" s="117"/>
      <c r="D23" s="117"/>
      <c r="E23" s="117"/>
      <c r="F23" s="117"/>
      <c r="G23" s="117"/>
      <c r="H23" s="117"/>
      <c r="I23" s="117"/>
      <c r="J23" s="117"/>
      <c r="K23" s="99">
        <f t="shared" ref="K23:Q23" si="3">SUM(K9:K22)</f>
        <v>942000</v>
      </c>
      <c r="L23" s="99">
        <f t="shared" si="3"/>
        <v>111260000</v>
      </c>
      <c r="M23" s="99">
        <f t="shared" si="3"/>
        <v>3768000</v>
      </c>
      <c r="N23" s="99">
        <f t="shared" si="3"/>
        <v>475000</v>
      </c>
      <c r="O23" s="99">
        <f t="shared" si="3"/>
        <v>304000</v>
      </c>
      <c r="P23" s="76">
        <f t="shared" si="3"/>
        <v>163000</v>
      </c>
      <c r="Q23" s="95">
        <f t="shared" si="3"/>
        <v>14103</v>
      </c>
    </row>
    <row r="24" spans="1:17" ht="13.5" thickTop="1">
      <c r="C24" s="61"/>
      <c r="D24" s="62"/>
      <c r="E24" s="62"/>
      <c r="K24" s="61"/>
      <c r="N24" s="77"/>
      <c r="O24" s="77"/>
      <c r="P24" s="77"/>
    </row>
  </sheetData>
  <sortState xmlns:xlrd2="http://schemas.microsoft.com/office/spreadsheetml/2017/richdata2" ref="A10:Q23">
    <sortCondition ref="C10:C23"/>
  </sortState>
  <mergeCells count="15">
    <mergeCell ref="Q6:Q8"/>
    <mergeCell ref="A6:A8"/>
    <mergeCell ref="B6:B8"/>
    <mergeCell ref="C6:C8"/>
    <mergeCell ref="D6:E7"/>
    <mergeCell ref="F6:G6"/>
    <mergeCell ref="H6:H8"/>
    <mergeCell ref="A23:J23"/>
    <mergeCell ref="I6:I8"/>
    <mergeCell ref="J6:J8"/>
    <mergeCell ref="K6:K8"/>
    <mergeCell ref="L6:M7"/>
    <mergeCell ref="F7:G7"/>
    <mergeCell ref="N6:P7"/>
    <mergeCell ref="A1:B4"/>
  </mergeCells>
  <pageMargins left="0.6" right="0.25" top="0.44685039399999998" bottom="0.15748031496063" header="0.19" footer="0.31496062992126"/>
  <pageSetup paperSize="9" scale="9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Q25"/>
  <sheetViews>
    <sheetView tabSelected="1" zoomScale="87" zoomScaleNormal="87" workbookViewId="0">
      <selection sqref="A1:B4"/>
    </sheetView>
  </sheetViews>
  <sheetFormatPr defaultColWidth="8" defaultRowHeight="12.75"/>
  <cols>
    <col min="1" max="1" width="3.42578125" style="61" bestFit="1" customWidth="1"/>
    <col min="2" max="2" width="28" style="61" customWidth="1"/>
    <col min="3" max="3" width="14.7109375" style="62" customWidth="1"/>
    <col min="4" max="5" width="6.42578125" style="61" customWidth="1"/>
    <col min="6" max="6" width="5.85546875" style="61" customWidth="1"/>
    <col min="7" max="7" width="4.7109375" style="61" customWidth="1"/>
    <col min="8" max="8" width="7.42578125" style="61" customWidth="1"/>
    <col min="9" max="9" width="6.28515625" style="61" customWidth="1"/>
    <col min="10" max="10" width="5.140625" style="61" customWidth="1"/>
    <col min="11" max="11" width="7" style="63" customWidth="1"/>
    <col min="12" max="12" width="11" style="61" customWidth="1"/>
    <col min="13" max="13" width="8.42578125" style="61" customWidth="1"/>
    <col min="14" max="14" width="8.7109375" style="64" bestFit="1" customWidth="1"/>
    <col min="15" max="15" width="8.42578125" style="64" customWidth="1"/>
    <col min="16" max="16" width="8.7109375" style="64" bestFit="1" customWidth="1"/>
    <col min="17" max="17" width="6.42578125" style="61" hidden="1" customWidth="1"/>
    <col min="18" max="16384" width="8" style="61"/>
  </cols>
  <sheetData>
    <row r="1" spans="1:17" s="85" customFormat="1" ht="21.75" customHeight="1">
      <c r="A1" s="133" t="s">
        <v>537</v>
      </c>
      <c r="B1" s="133"/>
      <c r="C1" s="130" t="s">
        <v>444</v>
      </c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</row>
    <row r="2" spans="1:17" s="85" customFormat="1" ht="21.75" customHeight="1">
      <c r="A2" s="133"/>
      <c r="B2" s="133"/>
      <c r="C2" s="131" t="s">
        <v>529</v>
      </c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</row>
    <row r="3" spans="1:17" s="85" customFormat="1" ht="21.75" customHeight="1">
      <c r="A3" s="133"/>
      <c r="B3" s="133"/>
      <c r="C3" s="131" t="s">
        <v>522</v>
      </c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</row>
    <row r="4" spans="1:17" s="86" customFormat="1" ht="21.75" customHeight="1">
      <c r="A4" s="133"/>
      <c r="B4" s="133"/>
      <c r="C4" s="132" t="s">
        <v>442</v>
      </c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</row>
    <row r="5" spans="1:17" ht="9" customHeight="1" thickBot="1"/>
    <row r="6" spans="1:17" s="65" customFormat="1" ht="16.5" customHeight="1" thickTop="1">
      <c r="A6" s="122" t="s">
        <v>140</v>
      </c>
      <c r="B6" s="124" t="s">
        <v>141</v>
      </c>
      <c r="C6" s="124" t="s">
        <v>142</v>
      </c>
      <c r="D6" s="114" t="s">
        <v>143</v>
      </c>
      <c r="E6" s="114"/>
      <c r="F6" s="114" t="s">
        <v>144</v>
      </c>
      <c r="G6" s="114"/>
      <c r="H6" s="114" t="s">
        <v>145</v>
      </c>
      <c r="I6" s="114" t="s">
        <v>146</v>
      </c>
      <c r="J6" s="114" t="s">
        <v>147</v>
      </c>
      <c r="K6" s="114" t="s">
        <v>148</v>
      </c>
      <c r="L6" s="114" t="s">
        <v>149</v>
      </c>
      <c r="M6" s="114"/>
      <c r="N6" s="114" t="s">
        <v>150</v>
      </c>
      <c r="O6" s="118"/>
      <c r="P6" s="119"/>
      <c r="Q6" s="126" t="s">
        <v>441</v>
      </c>
    </row>
    <row r="7" spans="1:17" ht="16.5" customHeight="1">
      <c r="A7" s="123"/>
      <c r="B7" s="125"/>
      <c r="C7" s="125"/>
      <c r="D7" s="115"/>
      <c r="E7" s="115"/>
      <c r="F7" s="115" t="s">
        <v>151</v>
      </c>
      <c r="G7" s="115"/>
      <c r="H7" s="115"/>
      <c r="I7" s="115"/>
      <c r="J7" s="115"/>
      <c r="K7" s="115"/>
      <c r="L7" s="115"/>
      <c r="M7" s="115"/>
      <c r="N7" s="120"/>
      <c r="O7" s="120"/>
      <c r="P7" s="121"/>
      <c r="Q7" s="127"/>
    </row>
    <row r="8" spans="1:17" ht="33" customHeight="1">
      <c r="A8" s="123"/>
      <c r="B8" s="125"/>
      <c r="C8" s="125"/>
      <c r="D8" s="93" t="s">
        <v>152</v>
      </c>
      <c r="E8" s="93" t="s">
        <v>153</v>
      </c>
      <c r="F8" s="93" t="s">
        <v>152</v>
      </c>
      <c r="G8" s="93" t="s">
        <v>153</v>
      </c>
      <c r="H8" s="115"/>
      <c r="I8" s="115"/>
      <c r="J8" s="115"/>
      <c r="K8" s="115"/>
      <c r="L8" s="93" t="s">
        <v>152</v>
      </c>
      <c r="M8" s="93" t="s">
        <v>153</v>
      </c>
      <c r="N8" s="92" t="s">
        <v>526</v>
      </c>
      <c r="O8" s="92" t="s">
        <v>523</v>
      </c>
      <c r="P8" s="96" t="s">
        <v>536</v>
      </c>
      <c r="Q8" s="128"/>
    </row>
    <row r="9" spans="1:17" s="70" customFormat="1" ht="31.5" customHeight="1">
      <c r="A9" s="97">
        <v>1</v>
      </c>
      <c r="B9" s="66" t="s">
        <v>304</v>
      </c>
      <c r="C9" s="60" t="s">
        <v>373</v>
      </c>
      <c r="D9" s="67">
        <v>4</v>
      </c>
      <c r="E9" s="67" t="s">
        <v>73</v>
      </c>
      <c r="F9" s="68">
        <v>65</v>
      </c>
      <c r="G9" s="68">
        <v>180</v>
      </c>
      <c r="H9" s="67" t="s">
        <v>170</v>
      </c>
      <c r="I9" s="67">
        <v>144</v>
      </c>
      <c r="J9" s="67" t="s">
        <v>172</v>
      </c>
      <c r="K9" s="69">
        <v>28000</v>
      </c>
      <c r="L9" s="69">
        <f>I9*K9</f>
        <v>4032000</v>
      </c>
      <c r="M9" s="69">
        <f>K9*4</f>
        <v>112000</v>
      </c>
      <c r="N9" s="69">
        <v>20000</v>
      </c>
      <c r="O9" s="69">
        <v>8000</v>
      </c>
      <c r="P9" s="98">
        <f t="shared" ref="P9:P23" si="0">K9-N9-O9</f>
        <v>0</v>
      </c>
      <c r="Q9" s="94">
        <v>517</v>
      </c>
    </row>
    <row r="10" spans="1:17" s="70" customFormat="1" ht="21" customHeight="1">
      <c r="A10" s="97">
        <v>2</v>
      </c>
      <c r="B10" s="66" t="s">
        <v>210</v>
      </c>
      <c r="C10" s="60" t="s">
        <v>375</v>
      </c>
      <c r="D10" s="67">
        <v>4</v>
      </c>
      <c r="E10" s="67" t="s">
        <v>7</v>
      </c>
      <c r="F10" s="68">
        <v>65</v>
      </c>
      <c r="G10" s="68">
        <v>180</v>
      </c>
      <c r="H10" s="67" t="s">
        <v>170</v>
      </c>
      <c r="I10" s="67">
        <v>176</v>
      </c>
      <c r="J10" s="67" t="s">
        <v>172</v>
      </c>
      <c r="K10" s="69">
        <v>36000</v>
      </c>
      <c r="L10" s="69">
        <f t="shared" ref="L10:L23" si="1">I10*K10</f>
        <v>6336000</v>
      </c>
      <c r="M10" s="69">
        <f t="shared" ref="M10:M23" si="2">K10*4</f>
        <v>144000</v>
      </c>
      <c r="N10" s="69">
        <v>20000</v>
      </c>
      <c r="O10" s="69">
        <v>16000</v>
      </c>
      <c r="P10" s="98">
        <f t="shared" si="0"/>
        <v>0</v>
      </c>
      <c r="Q10" s="94">
        <v>665</v>
      </c>
    </row>
    <row r="11" spans="1:17" s="70" customFormat="1" ht="21" customHeight="1">
      <c r="A11" s="97">
        <v>3</v>
      </c>
      <c r="B11" s="66" t="s">
        <v>212</v>
      </c>
      <c r="C11" s="60" t="s">
        <v>377</v>
      </c>
      <c r="D11" s="67">
        <v>4</v>
      </c>
      <c r="E11" s="67" t="s">
        <v>7</v>
      </c>
      <c r="F11" s="68">
        <v>65</v>
      </c>
      <c r="G11" s="68">
        <v>180</v>
      </c>
      <c r="H11" s="67" t="s">
        <v>170</v>
      </c>
      <c r="I11" s="67">
        <v>144</v>
      </c>
      <c r="J11" s="67" t="s">
        <v>172</v>
      </c>
      <c r="K11" s="69">
        <v>39000</v>
      </c>
      <c r="L11" s="69">
        <f t="shared" si="1"/>
        <v>5616000</v>
      </c>
      <c r="M11" s="69">
        <f t="shared" si="2"/>
        <v>156000</v>
      </c>
      <c r="N11" s="69">
        <v>20000</v>
      </c>
      <c r="O11" s="69">
        <v>19000</v>
      </c>
      <c r="P11" s="98">
        <f t="shared" si="0"/>
        <v>0</v>
      </c>
      <c r="Q11" s="94">
        <v>296</v>
      </c>
    </row>
    <row r="12" spans="1:17" s="70" customFormat="1" ht="21.75" customHeight="1">
      <c r="A12" s="97">
        <v>4</v>
      </c>
      <c r="B12" s="71" t="s">
        <v>235</v>
      </c>
      <c r="C12" s="60" t="s">
        <v>399</v>
      </c>
      <c r="D12" s="60">
        <v>4</v>
      </c>
      <c r="E12" s="60" t="s">
        <v>7</v>
      </c>
      <c r="F12" s="68">
        <v>65</v>
      </c>
      <c r="G12" s="68">
        <v>180</v>
      </c>
      <c r="H12" s="60" t="s">
        <v>170</v>
      </c>
      <c r="I12" s="72">
        <v>56</v>
      </c>
      <c r="J12" s="73" t="s">
        <v>171</v>
      </c>
      <c r="K12" s="74">
        <v>21000</v>
      </c>
      <c r="L12" s="69">
        <f t="shared" si="1"/>
        <v>1176000</v>
      </c>
      <c r="M12" s="69">
        <f t="shared" si="2"/>
        <v>84000</v>
      </c>
      <c r="N12" s="69">
        <v>21000</v>
      </c>
      <c r="O12" s="69">
        <v>0</v>
      </c>
      <c r="P12" s="98">
        <f t="shared" si="0"/>
        <v>0</v>
      </c>
      <c r="Q12" s="94">
        <v>180</v>
      </c>
    </row>
    <row r="13" spans="1:17" s="70" customFormat="1" ht="21" customHeight="1">
      <c r="A13" s="97">
        <v>5</v>
      </c>
      <c r="B13" s="71" t="s">
        <v>202</v>
      </c>
      <c r="C13" s="60" t="s">
        <v>363</v>
      </c>
      <c r="D13" s="60">
        <v>4</v>
      </c>
      <c r="E13" s="60" t="s">
        <v>7</v>
      </c>
      <c r="F13" s="68">
        <v>65</v>
      </c>
      <c r="G13" s="68">
        <v>180</v>
      </c>
      <c r="H13" s="60" t="s">
        <v>170</v>
      </c>
      <c r="I13" s="72">
        <v>168</v>
      </c>
      <c r="J13" s="73" t="s">
        <v>172</v>
      </c>
      <c r="K13" s="74">
        <v>46000</v>
      </c>
      <c r="L13" s="69">
        <f t="shared" si="1"/>
        <v>7728000</v>
      </c>
      <c r="M13" s="69">
        <f t="shared" si="2"/>
        <v>184000</v>
      </c>
      <c r="N13" s="69">
        <f>0.5*K13</f>
        <v>23000</v>
      </c>
      <c r="O13" s="69">
        <v>14000</v>
      </c>
      <c r="P13" s="98">
        <f t="shared" si="0"/>
        <v>9000</v>
      </c>
      <c r="Q13" s="94">
        <v>824</v>
      </c>
    </row>
    <row r="14" spans="1:17" s="70" customFormat="1" ht="27" customHeight="1">
      <c r="A14" s="97">
        <v>6</v>
      </c>
      <c r="B14" s="71" t="s">
        <v>236</v>
      </c>
      <c r="C14" s="60" t="s">
        <v>400</v>
      </c>
      <c r="D14" s="60">
        <v>4</v>
      </c>
      <c r="E14" s="60" t="s">
        <v>7</v>
      </c>
      <c r="F14" s="68">
        <v>65</v>
      </c>
      <c r="G14" s="68">
        <v>180</v>
      </c>
      <c r="H14" s="60" t="s">
        <v>170</v>
      </c>
      <c r="I14" s="72">
        <v>140</v>
      </c>
      <c r="J14" s="73" t="s">
        <v>172</v>
      </c>
      <c r="K14" s="74">
        <v>33000</v>
      </c>
      <c r="L14" s="69">
        <f t="shared" si="1"/>
        <v>4620000</v>
      </c>
      <c r="M14" s="69">
        <f t="shared" si="2"/>
        <v>132000</v>
      </c>
      <c r="N14" s="69">
        <v>20000</v>
      </c>
      <c r="O14" s="69">
        <v>13000</v>
      </c>
      <c r="P14" s="98">
        <f t="shared" si="0"/>
        <v>0</v>
      </c>
      <c r="Q14" s="94">
        <v>396</v>
      </c>
    </row>
    <row r="15" spans="1:17" s="70" customFormat="1" ht="21" customHeight="1">
      <c r="A15" s="97">
        <v>7</v>
      </c>
      <c r="B15" s="71" t="s">
        <v>248</v>
      </c>
      <c r="C15" s="60" t="s">
        <v>324</v>
      </c>
      <c r="D15" s="60">
        <v>4</v>
      </c>
      <c r="E15" s="60" t="s">
        <v>7</v>
      </c>
      <c r="F15" s="68">
        <v>65</v>
      </c>
      <c r="G15" s="68">
        <v>180</v>
      </c>
      <c r="H15" s="60" t="s">
        <v>170</v>
      </c>
      <c r="I15" s="72">
        <v>88</v>
      </c>
      <c r="J15" s="73" t="s">
        <v>171</v>
      </c>
      <c r="K15" s="74">
        <v>156000</v>
      </c>
      <c r="L15" s="69">
        <f t="shared" si="1"/>
        <v>13728000</v>
      </c>
      <c r="M15" s="69">
        <f t="shared" si="2"/>
        <v>624000</v>
      </c>
      <c r="N15" s="69">
        <f>0.5*K15</f>
        <v>78000</v>
      </c>
      <c r="O15" s="69">
        <v>46000</v>
      </c>
      <c r="P15" s="98">
        <f t="shared" si="0"/>
        <v>32000</v>
      </c>
      <c r="Q15" s="94">
        <v>1337</v>
      </c>
    </row>
    <row r="16" spans="1:17" s="70" customFormat="1" ht="21" customHeight="1">
      <c r="A16" s="97">
        <v>8</v>
      </c>
      <c r="B16" s="71" t="s">
        <v>243</v>
      </c>
      <c r="C16" s="60" t="s">
        <v>319</v>
      </c>
      <c r="D16" s="60">
        <v>4</v>
      </c>
      <c r="E16" s="75" t="s">
        <v>7</v>
      </c>
      <c r="F16" s="68">
        <v>65</v>
      </c>
      <c r="G16" s="68">
        <v>180</v>
      </c>
      <c r="H16" s="60" t="s">
        <v>170</v>
      </c>
      <c r="I16" s="72">
        <v>148</v>
      </c>
      <c r="J16" s="73" t="s">
        <v>172</v>
      </c>
      <c r="K16" s="74">
        <v>144000</v>
      </c>
      <c r="L16" s="69">
        <f t="shared" si="1"/>
        <v>21312000</v>
      </c>
      <c r="M16" s="69">
        <f t="shared" si="2"/>
        <v>576000</v>
      </c>
      <c r="N16" s="69">
        <f>0.5*K16</f>
        <v>72000</v>
      </c>
      <c r="O16" s="69">
        <v>43000</v>
      </c>
      <c r="P16" s="98">
        <f t="shared" si="0"/>
        <v>29000</v>
      </c>
      <c r="Q16" s="94">
        <v>1964</v>
      </c>
    </row>
    <row r="17" spans="1:17" s="70" customFormat="1" ht="51">
      <c r="A17" s="97">
        <v>9</v>
      </c>
      <c r="B17" s="71" t="s">
        <v>261</v>
      </c>
      <c r="C17" s="60" t="s">
        <v>351</v>
      </c>
      <c r="D17" s="60">
        <v>4</v>
      </c>
      <c r="E17" s="60" t="s">
        <v>7</v>
      </c>
      <c r="F17" s="68">
        <v>65</v>
      </c>
      <c r="G17" s="68">
        <v>180</v>
      </c>
      <c r="H17" s="60" t="s">
        <v>170</v>
      </c>
      <c r="I17" s="72">
        <v>52</v>
      </c>
      <c r="J17" s="73" t="s">
        <v>171</v>
      </c>
      <c r="K17" s="74">
        <v>54000</v>
      </c>
      <c r="L17" s="69">
        <f t="shared" si="1"/>
        <v>2808000</v>
      </c>
      <c r="M17" s="69">
        <f t="shared" si="2"/>
        <v>216000</v>
      </c>
      <c r="N17" s="69">
        <f>0.5*K17</f>
        <v>27000</v>
      </c>
      <c r="O17" s="69">
        <v>16000</v>
      </c>
      <c r="P17" s="98">
        <f t="shared" si="0"/>
        <v>11000</v>
      </c>
      <c r="Q17" s="94">
        <v>1098</v>
      </c>
    </row>
    <row r="18" spans="1:17" s="70" customFormat="1" ht="22.5" customHeight="1">
      <c r="A18" s="97">
        <v>10</v>
      </c>
      <c r="B18" s="66" t="s">
        <v>266</v>
      </c>
      <c r="C18" s="60" t="s">
        <v>356</v>
      </c>
      <c r="D18" s="67">
        <v>4</v>
      </c>
      <c r="E18" s="67" t="s">
        <v>7</v>
      </c>
      <c r="F18" s="68">
        <v>65</v>
      </c>
      <c r="G18" s="68">
        <v>180</v>
      </c>
      <c r="H18" s="67" t="s">
        <v>170</v>
      </c>
      <c r="I18" s="67">
        <v>60</v>
      </c>
      <c r="J18" s="67" t="s">
        <v>171</v>
      </c>
      <c r="K18" s="69">
        <v>104000</v>
      </c>
      <c r="L18" s="69">
        <f t="shared" si="1"/>
        <v>6240000</v>
      </c>
      <c r="M18" s="69">
        <f t="shared" si="2"/>
        <v>416000</v>
      </c>
      <c r="N18" s="69">
        <f>0.5*K18</f>
        <v>52000</v>
      </c>
      <c r="O18" s="69">
        <v>31000</v>
      </c>
      <c r="P18" s="98">
        <f t="shared" si="0"/>
        <v>21000</v>
      </c>
      <c r="Q18" s="94">
        <v>1418</v>
      </c>
    </row>
    <row r="19" spans="1:17" s="70" customFormat="1" ht="30" customHeight="1">
      <c r="A19" s="97">
        <v>11</v>
      </c>
      <c r="B19" s="71" t="s">
        <v>265</v>
      </c>
      <c r="C19" s="60" t="s">
        <v>355</v>
      </c>
      <c r="D19" s="60">
        <v>4</v>
      </c>
      <c r="E19" s="60" t="s">
        <v>7</v>
      </c>
      <c r="F19" s="68">
        <v>65</v>
      </c>
      <c r="G19" s="68">
        <v>180</v>
      </c>
      <c r="H19" s="60" t="s">
        <v>170</v>
      </c>
      <c r="I19" s="72">
        <v>216</v>
      </c>
      <c r="J19" s="73" t="s">
        <v>172</v>
      </c>
      <c r="K19" s="74">
        <v>65000</v>
      </c>
      <c r="L19" s="69">
        <f t="shared" si="1"/>
        <v>14040000</v>
      </c>
      <c r="M19" s="69">
        <f t="shared" si="2"/>
        <v>260000</v>
      </c>
      <c r="N19" s="69">
        <v>32000</v>
      </c>
      <c r="O19" s="69">
        <v>20000</v>
      </c>
      <c r="P19" s="98">
        <f t="shared" si="0"/>
        <v>13000</v>
      </c>
      <c r="Q19" s="94">
        <v>634</v>
      </c>
    </row>
    <row r="20" spans="1:17" s="70" customFormat="1" ht="17.25" customHeight="1">
      <c r="A20" s="97">
        <v>12</v>
      </c>
      <c r="B20" s="71" t="s">
        <v>291</v>
      </c>
      <c r="C20" s="60" t="s">
        <v>420</v>
      </c>
      <c r="D20" s="60">
        <v>4</v>
      </c>
      <c r="E20" s="60" t="s">
        <v>7</v>
      </c>
      <c r="F20" s="68">
        <v>65</v>
      </c>
      <c r="G20" s="68">
        <v>180</v>
      </c>
      <c r="H20" s="60" t="s">
        <v>170</v>
      </c>
      <c r="I20" s="72">
        <v>196</v>
      </c>
      <c r="J20" s="73" t="s">
        <v>172</v>
      </c>
      <c r="K20" s="74">
        <v>33000</v>
      </c>
      <c r="L20" s="69">
        <f t="shared" si="1"/>
        <v>6468000</v>
      </c>
      <c r="M20" s="69">
        <f t="shared" si="2"/>
        <v>132000</v>
      </c>
      <c r="N20" s="69">
        <v>20000</v>
      </c>
      <c r="O20" s="69">
        <v>13000</v>
      </c>
      <c r="P20" s="98">
        <f t="shared" si="0"/>
        <v>0</v>
      </c>
      <c r="Q20" s="94">
        <v>322</v>
      </c>
    </row>
    <row r="21" spans="1:17" s="70" customFormat="1" ht="17.25" customHeight="1">
      <c r="A21" s="97">
        <v>13</v>
      </c>
      <c r="B21" s="71" t="s">
        <v>290</v>
      </c>
      <c r="C21" s="60" t="s">
        <v>418</v>
      </c>
      <c r="D21" s="60">
        <v>4</v>
      </c>
      <c r="E21" s="60" t="s">
        <v>7</v>
      </c>
      <c r="F21" s="68">
        <v>65</v>
      </c>
      <c r="G21" s="68">
        <v>180</v>
      </c>
      <c r="H21" s="60" t="s">
        <v>170</v>
      </c>
      <c r="I21" s="72">
        <v>48</v>
      </c>
      <c r="J21" s="73" t="s">
        <v>171</v>
      </c>
      <c r="K21" s="74">
        <v>20000</v>
      </c>
      <c r="L21" s="69">
        <f t="shared" si="1"/>
        <v>960000</v>
      </c>
      <c r="M21" s="69">
        <f t="shared" si="2"/>
        <v>80000</v>
      </c>
      <c r="N21" s="69">
        <v>20000</v>
      </c>
      <c r="O21" s="69">
        <v>0</v>
      </c>
      <c r="P21" s="98">
        <f t="shared" si="0"/>
        <v>0</v>
      </c>
      <c r="Q21" s="94">
        <v>453</v>
      </c>
    </row>
    <row r="22" spans="1:17" s="70" customFormat="1" ht="17.25" customHeight="1">
      <c r="A22" s="97">
        <v>14</v>
      </c>
      <c r="B22" s="66" t="s">
        <v>201</v>
      </c>
      <c r="C22" s="60" t="s">
        <v>346</v>
      </c>
      <c r="D22" s="67">
        <v>4</v>
      </c>
      <c r="E22" s="67" t="s">
        <v>7</v>
      </c>
      <c r="F22" s="68">
        <v>65</v>
      </c>
      <c r="G22" s="68">
        <v>180</v>
      </c>
      <c r="H22" s="67" t="s">
        <v>170</v>
      </c>
      <c r="I22" s="67">
        <v>68</v>
      </c>
      <c r="J22" s="67" t="s">
        <v>171</v>
      </c>
      <c r="K22" s="69">
        <v>36000</v>
      </c>
      <c r="L22" s="69">
        <f t="shared" si="1"/>
        <v>2448000</v>
      </c>
      <c r="M22" s="69">
        <f t="shared" si="2"/>
        <v>144000</v>
      </c>
      <c r="N22" s="69">
        <v>20000</v>
      </c>
      <c r="O22" s="69">
        <v>16000</v>
      </c>
      <c r="P22" s="98">
        <f t="shared" si="0"/>
        <v>0</v>
      </c>
      <c r="Q22" s="94">
        <v>450</v>
      </c>
    </row>
    <row r="23" spans="1:17" s="70" customFormat="1" ht="34.5" customHeight="1">
      <c r="A23" s="97">
        <v>15</v>
      </c>
      <c r="B23" s="66" t="s">
        <v>255</v>
      </c>
      <c r="C23" s="60" t="s">
        <v>431</v>
      </c>
      <c r="D23" s="67">
        <v>4</v>
      </c>
      <c r="E23" s="67" t="s">
        <v>7</v>
      </c>
      <c r="F23" s="68">
        <v>65</v>
      </c>
      <c r="G23" s="68">
        <v>180</v>
      </c>
      <c r="H23" s="67" t="s">
        <v>170</v>
      </c>
      <c r="I23" s="67">
        <v>96</v>
      </c>
      <c r="J23" s="67" t="s">
        <v>172</v>
      </c>
      <c r="K23" s="69">
        <v>141000</v>
      </c>
      <c r="L23" s="69">
        <f t="shared" si="1"/>
        <v>13536000</v>
      </c>
      <c r="M23" s="69">
        <f t="shared" si="2"/>
        <v>564000</v>
      </c>
      <c r="N23" s="69">
        <v>70000</v>
      </c>
      <c r="O23" s="69">
        <v>40000</v>
      </c>
      <c r="P23" s="98">
        <f t="shared" si="0"/>
        <v>31000</v>
      </c>
      <c r="Q23" s="105">
        <v>2603</v>
      </c>
    </row>
    <row r="24" spans="1:17" ht="25.5" customHeight="1" thickBot="1">
      <c r="A24" s="116" t="s">
        <v>443</v>
      </c>
      <c r="B24" s="117"/>
      <c r="C24" s="117"/>
      <c r="D24" s="117"/>
      <c r="E24" s="117"/>
      <c r="F24" s="117"/>
      <c r="G24" s="117"/>
      <c r="H24" s="117"/>
      <c r="I24" s="117"/>
      <c r="J24" s="117"/>
      <c r="K24" s="99">
        <f t="shared" ref="K24:Q24" si="3">SUM(K9:K23)</f>
        <v>956000</v>
      </c>
      <c r="L24" s="99">
        <f t="shared" si="3"/>
        <v>111048000</v>
      </c>
      <c r="M24" s="99">
        <f t="shared" si="3"/>
        <v>3824000</v>
      </c>
      <c r="N24" s="99">
        <f t="shared" si="3"/>
        <v>515000</v>
      </c>
      <c r="O24" s="99">
        <f t="shared" si="3"/>
        <v>295000</v>
      </c>
      <c r="P24" s="76">
        <f t="shared" si="3"/>
        <v>146000</v>
      </c>
      <c r="Q24" s="95">
        <f t="shared" si="3"/>
        <v>13157</v>
      </c>
    </row>
    <row r="25" spans="1:17" ht="13.5" thickTop="1">
      <c r="C25" s="61"/>
      <c r="D25" s="62"/>
      <c r="E25" s="62"/>
      <c r="K25" s="61"/>
      <c r="N25" s="77"/>
      <c r="O25" s="77"/>
      <c r="P25" s="77"/>
    </row>
  </sheetData>
  <sortState xmlns:xlrd2="http://schemas.microsoft.com/office/spreadsheetml/2017/richdata2" ref="A11:Q23">
    <sortCondition ref="C9:C23"/>
  </sortState>
  <mergeCells count="15">
    <mergeCell ref="Q6:Q8"/>
    <mergeCell ref="A6:A8"/>
    <mergeCell ref="B6:B8"/>
    <mergeCell ref="C6:C8"/>
    <mergeCell ref="D6:E7"/>
    <mergeCell ref="F6:G6"/>
    <mergeCell ref="H6:H8"/>
    <mergeCell ref="A24:J24"/>
    <mergeCell ref="I6:I8"/>
    <mergeCell ref="J6:J8"/>
    <mergeCell ref="K6:K8"/>
    <mergeCell ref="L6:M7"/>
    <mergeCell ref="F7:G7"/>
    <mergeCell ref="N6:P7"/>
    <mergeCell ref="A1:B4"/>
  </mergeCells>
  <pageMargins left="0.6" right="0.25" top="0.44685039399999998" bottom="0.15748031496063" header="0.19" footer="0.31496062992126"/>
  <pageSetup paperSize="9" scale="9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Q25"/>
  <sheetViews>
    <sheetView workbookViewId="0">
      <selection sqref="A1:B4"/>
    </sheetView>
  </sheetViews>
  <sheetFormatPr defaultColWidth="8" defaultRowHeight="12.75"/>
  <cols>
    <col min="1" max="1" width="3.42578125" style="61" bestFit="1" customWidth="1"/>
    <col min="2" max="2" width="28" style="61" customWidth="1"/>
    <col min="3" max="3" width="14.42578125" style="62" customWidth="1"/>
    <col min="4" max="4" width="6.28515625" style="61" customWidth="1"/>
    <col min="5" max="5" width="6.28515625" style="79" customWidth="1"/>
    <col min="6" max="6" width="5.7109375" style="61" customWidth="1"/>
    <col min="7" max="7" width="6.140625" style="61" customWidth="1"/>
    <col min="8" max="8" width="7.140625" style="61" customWidth="1"/>
    <col min="9" max="9" width="5.85546875" style="61" customWidth="1"/>
    <col min="10" max="10" width="6.42578125" style="61" customWidth="1"/>
    <col min="11" max="11" width="9" style="63" bestFit="1" customWidth="1"/>
    <col min="12" max="12" width="10.85546875" style="61" bestFit="1" customWidth="1"/>
    <col min="13" max="13" width="8.85546875" style="61" bestFit="1" customWidth="1"/>
    <col min="14" max="16" width="8.7109375" style="64" bestFit="1" customWidth="1"/>
    <col min="17" max="17" width="5.7109375" style="61" hidden="1" customWidth="1"/>
    <col min="18" max="16384" width="8" style="61"/>
  </cols>
  <sheetData>
    <row r="1" spans="1:17" s="85" customFormat="1" ht="21" customHeight="1">
      <c r="A1" s="133" t="s">
        <v>537</v>
      </c>
      <c r="B1" s="133"/>
      <c r="C1" s="130" t="s">
        <v>444</v>
      </c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</row>
    <row r="2" spans="1:17" s="85" customFormat="1" ht="21" customHeight="1">
      <c r="A2" s="133"/>
      <c r="B2" s="133"/>
      <c r="C2" s="131" t="s">
        <v>530</v>
      </c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</row>
    <row r="3" spans="1:17" s="85" customFormat="1" ht="21" customHeight="1">
      <c r="A3" s="133"/>
      <c r="B3" s="133"/>
      <c r="C3" s="131" t="s">
        <v>522</v>
      </c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</row>
    <row r="4" spans="1:17" s="86" customFormat="1" ht="21" customHeight="1">
      <c r="A4" s="133"/>
      <c r="B4" s="133"/>
      <c r="C4" s="132" t="s">
        <v>442</v>
      </c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</row>
    <row r="5" spans="1:17" ht="12.75" customHeight="1" thickBot="1"/>
    <row r="6" spans="1:17" s="65" customFormat="1" ht="19.5" customHeight="1" thickTop="1">
      <c r="A6" s="122" t="s">
        <v>140</v>
      </c>
      <c r="B6" s="124" t="s">
        <v>141</v>
      </c>
      <c r="C6" s="124" t="s">
        <v>142</v>
      </c>
      <c r="D6" s="114" t="s">
        <v>143</v>
      </c>
      <c r="E6" s="114"/>
      <c r="F6" s="114" t="s">
        <v>144</v>
      </c>
      <c r="G6" s="114"/>
      <c r="H6" s="114" t="s">
        <v>145</v>
      </c>
      <c r="I6" s="114" t="s">
        <v>146</v>
      </c>
      <c r="J6" s="114" t="s">
        <v>147</v>
      </c>
      <c r="K6" s="114" t="s">
        <v>148</v>
      </c>
      <c r="L6" s="114" t="s">
        <v>149</v>
      </c>
      <c r="M6" s="114"/>
      <c r="N6" s="114" t="s">
        <v>150</v>
      </c>
      <c r="O6" s="118"/>
      <c r="P6" s="119"/>
      <c r="Q6" s="126" t="s">
        <v>441</v>
      </c>
    </row>
    <row r="7" spans="1:17" ht="19.5" customHeight="1">
      <c r="A7" s="123"/>
      <c r="B7" s="125"/>
      <c r="C7" s="125"/>
      <c r="D7" s="115"/>
      <c r="E7" s="115"/>
      <c r="F7" s="115" t="s">
        <v>151</v>
      </c>
      <c r="G7" s="115"/>
      <c r="H7" s="115"/>
      <c r="I7" s="115"/>
      <c r="J7" s="115"/>
      <c r="K7" s="115"/>
      <c r="L7" s="115"/>
      <c r="M7" s="115"/>
      <c r="N7" s="120"/>
      <c r="O7" s="120"/>
      <c r="P7" s="121"/>
      <c r="Q7" s="127"/>
    </row>
    <row r="8" spans="1:17" ht="33" customHeight="1">
      <c r="A8" s="123"/>
      <c r="B8" s="125"/>
      <c r="C8" s="125"/>
      <c r="D8" s="93" t="s">
        <v>152</v>
      </c>
      <c r="E8" s="93" t="s">
        <v>153</v>
      </c>
      <c r="F8" s="93" t="s">
        <v>152</v>
      </c>
      <c r="G8" s="93" t="s">
        <v>153</v>
      </c>
      <c r="H8" s="115"/>
      <c r="I8" s="115"/>
      <c r="J8" s="115"/>
      <c r="K8" s="115"/>
      <c r="L8" s="93" t="s">
        <v>152</v>
      </c>
      <c r="M8" s="93" t="s">
        <v>153</v>
      </c>
      <c r="N8" s="91" t="s">
        <v>524</v>
      </c>
      <c r="O8" s="92" t="s">
        <v>523</v>
      </c>
      <c r="P8" s="96" t="s">
        <v>536</v>
      </c>
      <c r="Q8" s="128"/>
    </row>
    <row r="9" spans="1:17" s="70" customFormat="1" ht="23.25" customHeight="1">
      <c r="A9" s="97">
        <v>1</v>
      </c>
      <c r="B9" s="66" t="s">
        <v>176</v>
      </c>
      <c r="C9" s="60" t="s">
        <v>308</v>
      </c>
      <c r="D9" s="67">
        <v>4</v>
      </c>
      <c r="E9" s="67" t="s">
        <v>7</v>
      </c>
      <c r="F9" s="68">
        <v>65</v>
      </c>
      <c r="G9" s="68">
        <v>180</v>
      </c>
      <c r="H9" s="67" t="s">
        <v>170</v>
      </c>
      <c r="I9" s="67">
        <v>136</v>
      </c>
      <c r="J9" s="67" t="s">
        <v>172</v>
      </c>
      <c r="K9" s="69">
        <v>54000</v>
      </c>
      <c r="L9" s="69">
        <f>I9*K9</f>
        <v>7344000</v>
      </c>
      <c r="M9" s="69">
        <f>K9*4</f>
        <v>216000</v>
      </c>
      <c r="N9" s="69">
        <v>30000</v>
      </c>
      <c r="O9" s="69">
        <v>24000</v>
      </c>
      <c r="P9" s="98">
        <f t="shared" ref="P9:P23" si="0">K9-N9-O9</f>
        <v>0</v>
      </c>
      <c r="Q9" s="102">
        <v>527</v>
      </c>
    </row>
    <row r="10" spans="1:17" s="70" customFormat="1" ht="23.25" customHeight="1">
      <c r="A10" s="97">
        <v>2</v>
      </c>
      <c r="B10" s="66" t="s">
        <v>173</v>
      </c>
      <c r="C10" s="60" t="s">
        <v>305</v>
      </c>
      <c r="D10" s="67">
        <v>4</v>
      </c>
      <c r="E10" s="67" t="s">
        <v>7</v>
      </c>
      <c r="F10" s="68">
        <v>65</v>
      </c>
      <c r="G10" s="68">
        <v>180</v>
      </c>
      <c r="H10" s="67" t="s">
        <v>170</v>
      </c>
      <c r="I10" s="67">
        <v>168</v>
      </c>
      <c r="J10" s="67" t="s">
        <v>172</v>
      </c>
      <c r="K10" s="69">
        <v>63000</v>
      </c>
      <c r="L10" s="69">
        <f t="shared" ref="L10:L23" si="1">I10*K10</f>
        <v>10584000</v>
      </c>
      <c r="M10" s="69">
        <f t="shared" ref="M10:M23" si="2">K10*4</f>
        <v>252000</v>
      </c>
      <c r="N10" s="69">
        <v>31000</v>
      </c>
      <c r="O10" s="69">
        <v>19000</v>
      </c>
      <c r="P10" s="98">
        <f t="shared" si="0"/>
        <v>13000</v>
      </c>
      <c r="Q10" s="102">
        <v>521</v>
      </c>
    </row>
    <row r="11" spans="1:17" s="70" customFormat="1" ht="23.25" customHeight="1">
      <c r="A11" s="97">
        <v>3</v>
      </c>
      <c r="B11" s="66" t="s">
        <v>198</v>
      </c>
      <c r="C11" s="60" t="s">
        <v>343</v>
      </c>
      <c r="D11" s="67">
        <v>4</v>
      </c>
      <c r="E11" s="67" t="s">
        <v>7</v>
      </c>
      <c r="F11" s="68">
        <v>65</v>
      </c>
      <c r="G11" s="68">
        <v>180</v>
      </c>
      <c r="H11" s="67" t="s">
        <v>170</v>
      </c>
      <c r="I11" s="67">
        <v>240</v>
      </c>
      <c r="J11" s="67" t="s">
        <v>172</v>
      </c>
      <c r="K11" s="69">
        <v>35000</v>
      </c>
      <c r="L11" s="69">
        <f t="shared" si="1"/>
        <v>8400000</v>
      </c>
      <c r="M11" s="69">
        <f t="shared" si="2"/>
        <v>140000</v>
      </c>
      <c r="N11" s="69">
        <v>20000</v>
      </c>
      <c r="O11" s="69">
        <v>15000</v>
      </c>
      <c r="P11" s="98">
        <f t="shared" si="0"/>
        <v>0</v>
      </c>
      <c r="Q11" s="102">
        <v>282</v>
      </c>
    </row>
    <row r="12" spans="1:17" s="70" customFormat="1" ht="39" customHeight="1">
      <c r="A12" s="97">
        <v>4</v>
      </c>
      <c r="B12" s="71" t="s">
        <v>215</v>
      </c>
      <c r="C12" s="60" t="s">
        <v>380</v>
      </c>
      <c r="D12" s="60">
        <v>4</v>
      </c>
      <c r="E12" s="60" t="s">
        <v>73</v>
      </c>
      <c r="F12" s="68">
        <v>65</v>
      </c>
      <c r="G12" s="68">
        <v>180</v>
      </c>
      <c r="H12" s="60" t="s">
        <v>170</v>
      </c>
      <c r="I12" s="72">
        <v>156</v>
      </c>
      <c r="J12" s="73" t="s">
        <v>172</v>
      </c>
      <c r="K12" s="74">
        <v>48000</v>
      </c>
      <c r="L12" s="69">
        <f t="shared" si="1"/>
        <v>7488000</v>
      </c>
      <c r="M12" s="69">
        <f t="shared" si="2"/>
        <v>192000</v>
      </c>
      <c r="N12" s="69">
        <f>0.5*K12</f>
        <v>24000</v>
      </c>
      <c r="O12" s="69">
        <v>15000</v>
      </c>
      <c r="P12" s="98">
        <f t="shared" si="0"/>
        <v>9000</v>
      </c>
      <c r="Q12" s="102">
        <v>1029</v>
      </c>
    </row>
    <row r="13" spans="1:17" s="70" customFormat="1" ht="21.75" customHeight="1">
      <c r="A13" s="97">
        <v>5</v>
      </c>
      <c r="B13" s="71" t="s">
        <v>246</v>
      </c>
      <c r="C13" s="60" t="s">
        <v>322</v>
      </c>
      <c r="D13" s="60">
        <v>4</v>
      </c>
      <c r="E13" s="60" t="s">
        <v>7</v>
      </c>
      <c r="F13" s="68">
        <v>65</v>
      </c>
      <c r="G13" s="68">
        <v>180</v>
      </c>
      <c r="H13" s="60" t="s">
        <v>170</v>
      </c>
      <c r="I13" s="72">
        <v>108</v>
      </c>
      <c r="J13" s="73" t="s">
        <v>172</v>
      </c>
      <c r="K13" s="74">
        <v>161000</v>
      </c>
      <c r="L13" s="69">
        <f t="shared" si="1"/>
        <v>17388000</v>
      </c>
      <c r="M13" s="69">
        <f t="shared" si="2"/>
        <v>644000</v>
      </c>
      <c r="N13" s="69">
        <v>80000</v>
      </c>
      <c r="O13" s="69">
        <v>48000</v>
      </c>
      <c r="P13" s="98">
        <f t="shared" si="0"/>
        <v>33000</v>
      </c>
      <c r="Q13" s="102">
        <v>1571</v>
      </c>
    </row>
    <row r="14" spans="1:17" s="70" customFormat="1" ht="21.75" customHeight="1">
      <c r="A14" s="97">
        <v>6</v>
      </c>
      <c r="B14" s="71" t="s">
        <v>254</v>
      </c>
      <c r="C14" s="60" t="s">
        <v>329</v>
      </c>
      <c r="D14" s="60">
        <v>4</v>
      </c>
      <c r="E14" s="60" t="s">
        <v>7</v>
      </c>
      <c r="F14" s="68">
        <v>65</v>
      </c>
      <c r="G14" s="68">
        <v>180</v>
      </c>
      <c r="H14" s="60" t="s">
        <v>170</v>
      </c>
      <c r="I14" s="72">
        <v>76</v>
      </c>
      <c r="J14" s="73" t="s">
        <v>171</v>
      </c>
      <c r="K14" s="74">
        <v>111000</v>
      </c>
      <c r="L14" s="69">
        <f t="shared" si="1"/>
        <v>8436000</v>
      </c>
      <c r="M14" s="69">
        <f t="shared" si="2"/>
        <v>444000</v>
      </c>
      <c r="N14" s="69">
        <v>55000</v>
      </c>
      <c r="O14" s="69">
        <v>33000</v>
      </c>
      <c r="P14" s="98">
        <f t="shared" si="0"/>
        <v>23000</v>
      </c>
      <c r="Q14" s="102">
        <v>1514</v>
      </c>
    </row>
    <row r="15" spans="1:17" s="70" customFormat="1" ht="21.75" customHeight="1">
      <c r="A15" s="97">
        <v>7</v>
      </c>
      <c r="B15" s="71" t="s">
        <v>252</v>
      </c>
      <c r="C15" s="60" t="s">
        <v>328</v>
      </c>
      <c r="D15" s="60">
        <v>4</v>
      </c>
      <c r="E15" s="60" t="s">
        <v>7</v>
      </c>
      <c r="F15" s="68">
        <v>65</v>
      </c>
      <c r="G15" s="68">
        <v>180</v>
      </c>
      <c r="H15" s="60" t="s">
        <v>170</v>
      </c>
      <c r="I15" s="72">
        <v>112</v>
      </c>
      <c r="J15" s="73" t="s">
        <v>172</v>
      </c>
      <c r="K15" s="74">
        <v>147000</v>
      </c>
      <c r="L15" s="69">
        <f t="shared" si="1"/>
        <v>16464000</v>
      </c>
      <c r="M15" s="69">
        <f t="shared" si="2"/>
        <v>588000</v>
      </c>
      <c r="N15" s="69">
        <v>73000</v>
      </c>
      <c r="O15" s="69">
        <v>44000</v>
      </c>
      <c r="P15" s="98">
        <f t="shared" si="0"/>
        <v>30000</v>
      </c>
      <c r="Q15" s="102">
        <v>1288</v>
      </c>
    </row>
    <row r="16" spans="1:17" s="70" customFormat="1" ht="21.75" customHeight="1">
      <c r="A16" s="97">
        <v>8</v>
      </c>
      <c r="B16" s="66" t="s">
        <v>268</v>
      </c>
      <c r="C16" s="60" t="s">
        <v>358</v>
      </c>
      <c r="D16" s="67">
        <v>4</v>
      </c>
      <c r="E16" s="67" t="s">
        <v>7</v>
      </c>
      <c r="F16" s="68">
        <v>65</v>
      </c>
      <c r="G16" s="68">
        <v>180</v>
      </c>
      <c r="H16" s="67" t="s">
        <v>170</v>
      </c>
      <c r="I16" s="67">
        <v>88</v>
      </c>
      <c r="J16" s="67" t="s">
        <v>171</v>
      </c>
      <c r="K16" s="69">
        <v>59000</v>
      </c>
      <c r="L16" s="69">
        <f t="shared" si="1"/>
        <v>5192000</v>
      </c>
      <c r="M16" s="69">
        <f t="shared" si="2"/>
        <v>236000</v>
      </c>
      <c r="N16" s="69">
        <v>30000</v>
      </c>
      <c r="O16" s="69">
        <v>17000</v>
      </c>
      <c r="P16" s="98">
        <f t="shared" si="0"/>
        <v>12000</v>
      </c>
      <c r="Q16" s="102">
        <v>1242</v>
      </c>
    </row>
    <row r="17" spans="1:17" s="70" customFormat="1" ht="27.75" customHeight="1">
      <c r="A17" s="97">
        <v>9</v>
      </c>
      <c r="B17" s="66" t="s">
        <v>239</v>
      </c>
      <c r="C17" s="60" t="s">
        <v>403</v>
      </c>
      <c r="D17" s="67">
        <v>4</v>
      </c>
      <c r="E17" s="67" t="s">
        <v>7</v>
      </c>
      <c r="F17" s="68">
        <v>65</v>
      </c>
      <c r="G17" s="68">
        <v>180</v>
      </c>
      <c r="H17" s="67" t="s">
        <v>170</v>
      </c>
      <c r="I17" s="67">
        <v>60</v>
      </c>
      <c r="J17" s="67" t="s">
        <v>171</v>
      </c>
      <c r="K17" s="69">
        <v>32000</v>
      </c>
      <c r="L17" s="69">
        <f t="shared" si="1"/>
        <v>1920000</v>
      </c>
      <c r="M17" s="69">
        <f t="shared" si="2"/>
        <v>128000</v>
      </c>
      <c r="N17" s="69">
        <v>20000</v>
      </c>
      <c r="O17" s="69">
        <v>12000</v>
      </c>
      <c r="P17" s="98">
        <f t="shared" si="0"/>
        <v>0</v>
      </c>
      <c r="Q17" s="102">
        <v>662</v>
      </c>
    </row>
    <row r="18" spans="1:17" s="70" customFormat="1" ht="27.75" customHeight="1">
      <c r="A18" s="97">
        <v>10</v>
      </c>
      <c r="B18" s="66" t="s">
        <v>241</v>
      </c>
      <c r="C18" s="60" t="s">
        <v>435</v>
      </c>
      <c r="D18" s="67">
        <v>4</v>
      </c>
      <c r="E18" s="67" t="s">
        <v>7</v>
      </c>
      <c r="F18" s="68">
        <v>65</v>
      </c>
      <c r="G18" s="68">
        <v>180</v>
      </c>
      <c r="H18" s="67" t="s">
        <v>170</v>
      </c>
      <c r="I18" s="67">
        <v>68</v>
      </c>
      <c r="J18" s="67" t="s">
        <v>171</v>
      </c>
      <c r="K18" s="69">
        <v>21000</v>
      </c>
      <c r="L18" s="69">
        <f t="shared" si="1"/>
        <v>1428000</v>
      </c>
      <c r="M18" s="69">
        <f t="shared" si="2"/>
        <v>84000</v>
      </c>
      <c r="N18" s="69">
        <v>21000</v>
      </c>
      <c r="O18" s="69">
        <v>0</v>
      </c>
      <c r="P18" s="98">
        <f t="shared" si="0"/>
        <v>0</v>
      </c>
      <c r="Q18" s="102">
        <v>388</v>
      </c>
    </row>
    <row r="19" spans="1:17" s="70" customFormat="1" ht="22.5" customHeight="1">
      <c r="A19" s="97">
        <v>11</v>
      </c>
      <c r="B19" s="66" t="s">
        <v>287</v>
      </c>
      <c r="C19" s="60" t="s">
        <v>417</v>
      </c>
      <c r="D19" s="67">
        <v>4</v>
      </c>
      <c r="E19" s="67" t="s">
        <v>7</v>
      </c>
      <c r="F19" s="68">
        <v>65</v>
      </c>
      <c r="G19" s="68">
        <v>180</v>
      </c>
      <c r="H19" s="67" t="s">
        <v>170</v>
      </c>
      <c r="I19" s="67">
        <v>124</v>
      </c>
      <c r="J19" s="67" t="s">
        <v>172</v>
      </c>
      <c r="K19" s="69">
        <v>30000</v>
      </c>
      <c r="L19" s="69">
        <f t="shared" si="1"/>
        <v>3720000</v>
      </c>
      <c r="M19" s="69">
        <f t="shared" si="2"/>
        <v>120000</v>
      </c>
      <c r="N19" s="69">
        <v>20000</v>
      </c>
      <c r="O19" s="69">
        <v>10000</v>
      </c>
      <c r="P19" s="98">
        <f t="shared" si="0"/>
        <v>0</v>
      </c>
      <c r="Q19" s="102">
        <v>621</v>
      </c>
    </row>
    <row r="20" spans="1:17" s="70" customFormat="1" ht="22.5" customHeight="1">
      <c r="A20" s="97">
        <v>12</v>
      </c>
      <c r="B20" s="66" t="s">
        <v>278</v>
      </c>
      <c r="C20" s="60" t="s">
        <v>407</v>
      </c>
      <c r="D20" s="67">
        <v>4</v>
      </c>
      <c r="E20" s="67" t="s">
        <v>7</v>
      </c>
      <c r="F20" s="68">
        <v>65</v>
      </c>
      <c r="G20" s="68">
        <v>180</v>
      </c>
      <c r="H20" s="67" t="s">
        <v>170</v>
      </c>
      <c r="I20" s="67">
        <v>96</v>
      </c>
      <c r="J20" s="67" t="s">
        <v>172</v>
      </c>
      <c r="K20" s="69">
        <v>43000</v>
      </c>
      <c r="L20" s="69">
        <f t="shared" si="1"/>
        <v>4128000</v>
      </c>
      <c r="M20" s="69">
        <f t="shared" si="2"/>
        <v>172000</v>
      </c>
      <c r="N20" s="69">
        <v>21000</v>
      </c>
      <c r="O20" s="69">
        <v>13000</v>
      </c>
      <c r="P20" s="98">
        <f t="shared" si="0"/>
        <v>9000</v>
      </c>
      <c r="Q20" s="102">
        <v>846</v>
      </c>
    </row>
    <row r="21" spans="1:17" s="70" customFormat="1" ht="22.5" customHeight="1">
      <c r="A21" s="97">
        <v>13</v>
      </c>
      <c r="B21" s="71" t="s">
        <v>276</v>
      </c>
      <c r="C21" s="60" t="s">
        <v>405</v>
      </c>
      <c r="D21" s="60">
        <v>4</v>
      </c>
      <c r="E21" s="60" t="s">
        <v>7</v>
      </c>
      <c r="F21" s="68">
        <v>65</v>
      </c>
      <c r="G21" s="68">
        <v>180</v>
      </c>
      <c r="H21" s="60" t="s">
        <v>170</v>
      </c>
      <c r="I21" s="72">
        <v>144</v>
      </c>
      <c r="J21" s="73" t="s">
        <v>172</v>
      </c>
      <c r="K21" s="74">
        <v>59000</v>
      </c>
      <c r="L21" s="69">
        <f t="shared" si="1"/>
        <v>8496000</v>
      </c>
      <c r="M21" s="69">
        <f t="shared" si="2"/>
        <v>236000</v>
      </c>
      <c r="N21" s="69">
        <v>30000</v>
      </c>
      <c r="O21" s="69">
        <v>17000</v>
      </c>
      <c r="P21" s="98">
        <f t="shared" si="0"/>
        <v>12000</v>
      </c>
      <c r="Q21" s="102">
        <v>1180</v>
      </c>
    </row>
    <row r="22" spans="1:17" s="70" customFormat="1" ht="27.75" customHeight="1">
      <c r="A22" s="97">
        <v>14</v>
      </c>
      <c r="B22" s="71" t="s">
        <v>200</v>
      </c>
      <c r="C22" s="60" t="s">
        <v>345</v>
      </c>
      <c r="D22" s="60">
        <v>4</v>
      </c>
      <c r="E22" s="60" t="s">
        <v>7</v>
      </c>
      <c r="F22" s="68">
        <v>65</v>
      </c>
      <c r="G22" s="68">
        <v>180</v>
      </c>
      <c r="H22" s="60" t="s">
        <v>170</v>
      </c>
      <c r="I22" s="72">
        <v>64</v>
      </c>
      <c r="J22" s="73" t="s">
        <v>171</v>
      </c>
      <c r="K22" s="74">
        <v>33000</v>
      </c>
      <c r="L22" s="69">
        <f t="shared" si="1"/>
        <v>2112000</v>
      </c>
      <c r="M22" s="69">
        <f t="shared" si="2"/>
        <v>132000</v>
      </c>
      <c r="N22" s="69">
        <v>20000</v>
      </c>
      <c r="O22" s="69">
        <v>13000</v>
      </c>
      <c r="P22" s="98">
        <f t="shared" si="0"/>
        <v>0</v>
      </c>
      <c r="Q22" s="102">
        <v>396</v>
      </c>
    </row>
    <row r="23" spans="1:17" s="70" customFormat="1" ht="27.75" customHeight="1">
      <c r="A23" s="97">
        <v>15</v>
      </c>
      <c r="B23" s="71" t="s">
        <v>271</v>
      </c>
      <c r="C23" s="60" t="s">
        <v>432</v>
      </c>
      <c r="D23" s="60">
        <v>4</v>
      </c>
      <c r="E23" s="60" t="s">
        <v>7</v>
      </c>
      <c r="F23" s="68">
        <v>65</v>
      </c>
      <c r="G23" s="68">
        <v>180</v>
      </c>
      <c r="H23" s="60" t="s">
        <v>170</v>
      </c>
      <c r="I23" s="72">
        <v>76</v>
      </c>
      <c r="J23" s="73" t="s">
        <v>171</v>
      </c>
      <c r="K23" s="74">
        <v>92000</v>
      </c>
      <c r="L23" s="69">
        <f t="shared" si="1"/>
        <v>6992000</v>
      </c>
      <c r="M23" s="69">
        <f t="shared" si="2"/>
        <v>368000</v>
      </c>
      <c r="N23" s="69">
        <f>0.5*K23</f>
        <v>46000</v>
      </c>
      <c r="O23" s="69">
        <v>27000</v>
      </c>
      <c r="P23" s="98">
        <f t="shared" si="0"/>
        <v>19000</v>
      </c>
      <c r="Q23" s="102">
        <v>1472</v>
      </c>
    </row>
    <row r="24" spans="1:17" ht="21.75" customHeight="1" thickBot="1">
      <c r="A24" s="116" t="s">
        <v>443</v>
      </c>
      <c r="B24" s="117"/>
      <c r="C24" s="117"/>
      <c r="D24" s="117"/>
      <c r="E24" s="117"/>
      <c r="F24" s="117"/>
      <c r="G24" s="117"/>
      <c r="H24" s="117"/>
      <c r="I24" s="117"/>
      <c r="J24" s="117"/>
      <c r="K24" s="104">
        <f t="shared" ref="K24:Q24" si="3">SUM(K9:K23)</f>
        <v>988000</v>
      </c>
      <c r="L24" s="104">
        <f t="shared" si="3"/>
        <v>110092000</v>
      </c>
      <c r="M24" s="104">
        <f t="shared" si="3"/>
        <v>3952000</v>
      </c>
      <c r="N24" s="104">
        <f t="shared" si="3"/>
        <v>521000</v>
      </c>
      <c r="O24" s="104">
        <f t="shared" si="3"/>
        <v>307000</v>
      </c>
      <c r="P24" s="78">
        <f t="shared" si="3"/>
        <v>160000</v>
      </c>
      <c r="Q24" s="103">
        <f t="shared" si="3"/>
        <v>13539</v>
      </c>
    </row>
    <row r="25" spans="1:17" ht="13.5" thickTop="1">
      <c r="C25" s="61"/>
      <c r="D25" s="62"/>
      <c r="E25" s="80"/>
      <c r="K25" s="61"/>
      <c r="N25" s="77"/>
      <c r="O25" s="77"/>
      <c r="P25" s="77"/>
    </row>
  </sheetData>
  <sortState xmlns:xlrd2="http://schemas.microsoft.com/office/spreadsheetml/2017/richdata2" ref="A10:R24">
    <sortCondition ref="C10:C24"/>
  </sortState>
  <mergeCells count="15">
    <mergeCell ref="Q6:Q8"/>
    <mergeCell ref="A6:A8"/>
    <mergeCell ref="B6:B8"/>
    <mergeCell ref="C6:C8"/>
    <mergeCell ref="D6:E7"/>
    <mergeCell ref="F6:G6"/>
    <mergeCell ref="H6:H8"/>
    <mergeCell ref="A24:J24"/>
    <mergeCell ref="I6:I8"/>
    <mergeCell ref="J6:J8"/>
    <mergeCell ref="K6:K8"/>
    <mergeCell ref="L6:M7"/>
    <mergeCell ref="F7:G7"/>
    <mergeCell ref="N6:P7"/>
    <mergeCell ref="A1:B4"/>
  </mergeCells>
  <pageMargins left="0.6" right="0.25" top="0.44685039399999998" bottom="0.15748031496063" header="0.19" footer="0.31496062992126"/>
  <pageSetup paperSize="9" scale="94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86"/>
  <sheetViews>
    <sheetView topLeftCell="A4" workbookViewId="0">
      <selection sqref="A1:B4"/>
    </sheetView>
  </sheetViews>
  <sheetFormatPr defaultColWidth="8" defaultRowHeight="12.75"/>
  <cols>
    <col min="1" max="1" width="3.42578125" style="61" bestFit="1" customWidth="1"/>
    <col min="2" max="2" width="28" style="61" customWidth="1"/>
    <col min="3" max="3" width="14.42578125" style="62" customWidth="1"/>
    <col min="4" max="6" width="5.5703125" style="61" customWidth="1"/>
    <col min="7" max="7" width="5.85546875" style="61" customWidth="1"/>
    <col min="8" max="8" width="7.140625" style="61" customWidth="1"/>
    <col min="9" max="9" width="5.5703125" style="61" customWidth="1"/>
    <col min="10" max="10" width="6.42578125" style="61" customWidth="1"/>
    <col min="11" max="11" width="8.42578125" style="63" customWidth="1"/>
    <col min="12" max="12" width="10.140625" style="61" customWidth="1"/>
    <col min="13" max="13" width="8.85546875" style="61" bestFit="1" customWidth="1"/>
    <col min="14" max="16" width="8.7109375" style="64" bestFit="1" customWidth="1"/>
    <col min="17" max="17" width="6.5703125" style="61" hidden="1" customWidth="1"/>
    <col min="18" max="16384" width="8" style="61"/>
  </cols>
  <sheetData>
    <row r="1" spans="1:17" s="85" customFormat="1" ht="21" customHeight="1">
      <c r="A1" s="133" t="s">
        <v>537</v>
      </c>
      <c r="B1" s="133"/>
      <c r="C1" s="130" t="s">
        <v>444</v>
      </c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</row>
    <row r="2" spans="1:17" s="85" customFormat="1" ht="21" customHeight="1">
      <c r="A2" s="133"/>
      <c r="B2" s="133"/>
      <c r="C2" s="131" t="s">
        <v>531</v>
      </c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</row>
    <row r="3" spans="1:17" s="85" customFormat="1" ht="21" customHeight="1">
      <c r="A3" s="133"/>
      <c r="B3" s="133"/>
      <c r="C3" s="131" t="s">
        <v>522</v>
      </c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</row>
    <row r="4" spans="1:17" s="86" customFormat="1" ht="21" customHeight="1">
      <c r="A4" s="133"/>
      <c r="B4" s="133"/>
      <c r="C4" s="132" t="s">
        <v>442</v>
      </c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</row>
    <row r="5" spans="1:17" s="87" customFormat="1" ht="21" customHeight="1" thickBot="1">
      <c r="C5" s="88"/>
      <c r="K5" s="89"/>
      <c r="N5" s="90"/>
      <c r="O5" s="90"/>
      <c r="P5" s="90"/>
    </row>
    <row r="6" spans="1:17" s="65" customFormat="1" ht="23.25" customHeight="1" thickTop="1">
      <c r="A6" s="122" t="s">
        <v>140</v>
      </c>
      <c r="B6" s="124" t="s">
        <v>141</v>
      </c>
      <c r="C6" s="124" t="s">
        <v>142</v>
      </c>
      <c r="D6" s="114" t="s">
        <v>143</v>
      </c>
      <c r="E6" s="114"/>
      <c r="F6" s="114" t="s">
        <v>144</v>
      </c>
      <c r="G6" s="114"/>
      <c r="H6" s="114" t="s">
        <v>145</v>
      </c>
      <c r="I6" s="114" t="s">
        <v>146</v>
      </c>
      <c r="J6" s="114" t="s">
        <v>147</v>
      </c>
      <c r="K6" s="114" t="s">
        <v>148</v>
      </c>
      <c r="L6" s="114" t="s">
        <v>149</v>
      </c>
      <c r="M6" s="114"/>
      <c r="N6" s="114" t="s">
        <v>150</v>
      </c>
      <c r="O6" s="118"/>
      <c r="P6" s="119"/>
      <c r="Q6" s="126" t="s">
        <v>441</v>
      </c>
    </row>
    <row r="7" spans="1:17" ht="24" customHeight="1">
      <c r="A7" s="123"/>
      <c r="B7" s="125"/>
      <c r="C7" s="125"/>
      <c r="D7" s="115"/>
      <c r="E7" s="115"/>
      <c r="F7" s="115" t="s">
        <v>151</v>
      </c>
      <c r="G7" s="115"/>
      <c r="H7" s="115"/>
      <c r="I7" s="115"/>
      <c r="J7" s="115"/>
      <c r="K7" s="115"/>
      <c r="L7" s="115"/>
      <c r="M7" s="115"/>
      <c r="N7" s="120"/>
      <c r="O7" s="120"/>
      <c r="P7" s="121"/>
      <c r="Q7" s="127"/>
    </row>
    <row r="8" spans="1:17" ht="32.25" customHeight="1">
      <c r="A8" s="123"/>
      <c r="B8" s="125"/>
      <c r="C8" s="125"/>
      <c r="D8" s="93" t="s">
        <v>152</v>
      </c>
      <c r="E8" s="93" t="s">
        <v>153</v>
      </c>
      <c r="F8" s="93" t="s">
        <v>152</v>
      </c>
      <c r="G8" s="93" t="s">
        <v>153</v>
      </c>
      <c r="H8" s="115"/>
      <c r="I8" s="115"/>
      <c r="J8" s="115"/>
      <c r="K8" s="115"/>
      <c r="L8" s="93" t="s">
        <v>152</v>
      </c>
      <c r="M8" s="93" t="s">
        <v>153</v>
      </c>
      <c r="N8" s="91" t="s">
        <v>524</v>
      </c>
      <c r="O8" s="92" t="s">
        <v>523</v>
      </c>
      <c r="P8" s="96" t="s">
        <v>536</v>
      </c>
      <c r="Q8" s="128"/>
    </row>
    <row r="9" spans="1:17" s="70" customFormat="1" ht="23.25" customHeight="1">
      <c r="A9" s="97">
        <v>1</v>
      </c>
      <c r="B9" s="66" t="s">
        <v>180</v>
      </c>
      <c r="C9" s="60" t="s">
        <v>311</v>
      </c>
      <c r="D9" s="67">
        <v>4</v>
      </c>
      <c r="E9" s="67" t="s">
        <v>7</v>
      </c>
      <c r="F9" s="68">
        <v>65</v>
      </c>
      <c r="G9" s="68">
        <v>180</v>
      </c>
      <c r="H9" s="67" t="s">
        <v>170</v>
      </c>
      <c r="I9" s="67">
        <v>64</v>
      </c>
      <c r="J9" s="67" t="s">
        <v>171</v>
      </c>
      <c r="K9" s="69">
        <v>54000</v>
      </c>
      <c r="L9" s="69">
        <f>I9*K9</f>
        <v>3456000</v>
      </c>
      <c r="M9" s="69">
        <f>K9*4</f>
        <v>216000</v>
      </c>
      <c r="N9" s="69">
        <v>30000</v>
      </c>
      <c r="O9" s="69">
        <v>16000</v>
      </c>
      <c r="P9" s="98">
        <f t="shared" ref="P9:P23" si="0">K9-N9-O9</f>
        <v>8000</v>
      </c>
      <c r="Q9" s="102">
        <v>495</v>
      </c>
    </row>
    <row r="10" spans="1:17" s="70" customFormat="1" ht="23.25" customHeight="1">
      <c r="A10" s="97">
        <v>2</v>
      </c>
      <c r="B10" s="66" t="s">
        <v>182</v>
      </c>
      <c r="C10" s="60" t="s">
        <v>313</v>
      </c>
      <c r="D10" s="67">
        <v>4</v>
      </c>
      <c r="E10" s="67" t="s">
        <v>7</v>
      </c>
      <c r="F10" s="68">
        <v>65</v>
      </c>
      <c r="G10" s="68">
        <v>180</v>
      </c>
      <c r="H10" s="67" t="s">
        <v>170</v>
      </c>
      <c r="I10" s="67">
        <v>64</v>
      </c>
      <c r="J10" s="67" t="s">
        <v>171</v>
      </c>
      <c r="K10" s="69">
        <v>52000</v>
      </c>
      <c r="L10" s="69">
        <f t="shared" ref="L10:L23" si="1">I10*K10</f>
        <v>3328000</v>
      </c>
      <c r="M10" s="69">
        <f t="shared" ref="M10:M23" si="2">K10*4</f>
        <v>208000</v>
      </c>
      <c r="N10" s="69">
        <v>30000</v>
      </c>
      <c r="O10" s="69">
        <v>15000</v>
      </c>
      <c r="P10" s="98">
        <f t="shared" si="0"/>
        <v>7000</v>
      </c>
      <c r="Q10" s="102">
        <v>395</v>
      </c>
    </row>
    <row r="11" spans="1:17" s="70" customFormat="1" ht="23.25" customHeight="1">
      <c r="A11" s="97">
        <v>3</v>
      </c>
      <c r="B11" s="66" t="s">
        <v>197</v>
      </c>
      <c r="C11" s="60" t="s">
        <v>342</v>
      </c>
      <c r="D11" s="67">
        <v>4</v>
      </c>
      <c r="E11" s="67" t="s">
        <v>7</v>
      </c>
      <c r="F11" s="68">
        <v>65</v>
      </c>
      <c r="G11" s="68">
        <v>180</v>
      </c>
      <c r="H11" s="67" t="s">
        <v>170</v>
      </c>
      <c r="I11" s="67">
        <v>72</v>
      </c>
      <c r="J11" s="67" t="s">
        <v>171</v>
      </c>
      <c r="K11" s="69">
        <v>31000</v>
      </c>
      <c r="L11" s="69">
        <f t="shared" si="1"/>
        <v>2232000</v>
      </c>
      <c r="M11" s="69">
        <f t="shared" si="2"/>
        <v>124000</v>
      </c>
      <c r="N11" s="69">
        <v>20000</v>
      </c>
      <c r="O11" s="69">
        <v>11000</v>
      </c>
      <c r="P11" s="98">
        <f t="shared" si="0"/>
        <v>0</v>
      </c>
      <c r="Q11" s="102">
        <v>302</v>
      </c>
    </row>
    <row r="12" spans="1:17" s="70" customFormat="1" ht="23.25" customHeight="1">
      <c r="A12" s="97">
        <v>4</v>
      </c>
      <c r="B12" s="66" t="s">
        <v>186</v>
      </c>
      <c r="C12" s="60" t="s">
        <v>331</v>
      </c>
      <c r="D12" s="67">
        <v>4</v>
      </c>
      <c r="E12" s="67" t="s">
        <v>7</v>
      </c>
      <c r="F12" s="68">
        <v>65</v>
      </c>
      <c r="G12" s="68">
        <v>180</v>
      </c>
      <c r="H12" s="67" t="s">
        <v>170</v>
      </c>
      <c r="I12" s="67">
        <v>152</v>
      </c>
      <c r="J12" s="67" t="s">
        <v>172</v>
      </c>
      <c r="K12" s="69">
        <v>38000</v>
      </c>
      <c r="L12" s="69">
        <f t="shared" si="1"/>
        <v>5776000</v>
      </c>
      <c r="M12" s="69">
        <f t="shared" si="2"/>
        <v>152000</v>
      </c>
      <c r="N12" s="69">
        <v>20000</v>
      </c>
      <c r="O12" s="69">
        <v>18000</v>
      </c>
      <c r="P12" s="98">
        <f t="shared" si="0"/>
        <v>0</v>
      </c>
      <c r="Q12" s="102">
        <v>814</v>
      </c>
    </row>
    <row r="13" spans="1:17" s="70" customFormat="1" ht="23.25" customHeight="1">
      <c r="A13" s="97">
        <v>5</v>
      </c>
      <c r="B13" s="71" t="s">
        <v>208</v>
      </c>
      <c r="C13" s="60" t="s">
        <v>369</v>
      </c>
      <c r="D13" s="60">
        <v>4</v>
      </c>
      <c r="E13" s="60" t="s">
        <v>7</v>
      </c>
      <c r="F13" s="68">
        <v>65</v>
      </c>
      <c r="G13" s="68">
        <v>180</v>
      </c>
      <c r="H13" s="60" t="s">
        <v>170</v>
      </c>
      <c r="I13" s="72">
        <v>196</v>
      </c>
      <c r="J13" s="73" t="s">
        <v>172</v>
      </c>
      <c r="K13" s="74">
        <v>33000</v>
      </c>
      <c r="L13" s="69">
        <f t="shared" si="1"/>
        <v>6468000</v>
      </c>
      <c r="M13" s="69">
        <f t="shared" si="2"/>
        <v>132000</v>
      </c>
      <c r="N13" s="69">
        <v>20000</v>
      </c>
      <c r="O13" s="69">
        <v>13000</v>
      </c>
      <c r="P13" s="98">
        <f t="shared" si="0"/>
        <v>0</v>
      </c>
      <c r="Q13" s="102">
        <v>460</v>
      </c>
    </row>
    <row r="14" spans="1:17" s="70" customFormat="1" ht="23.25" customHeight="1">
      <c r="A14" s="97">
        <v>6</v>
      </c>
      <c r="B14" s="71" t="s">
        <v>213</v>
      </c>
      <c r="C14" s="60" t="s">
        <v>378</v>
      </c>
      <c r="D14" s="60">
        <v>4</v>
      </c>
      <c r="E14" s="60" t="s">
        <v>7</v>
      </c>
      <c r="F14" s="68">
        <v>65</v>
      </c>
      <c r="G14" s="68">
        <v>180</v>
      </c>
      <c r="H14" s="60" t="s">
        <v>170</v>
      </c>
      <c r="I14" s="72">
        <v>52</v>
      </c>
      <c r="J14" s="73" t="s">
        <v>171</v>
      </c>
      <c r="K14" s="74">
        <v>24000</v>
      </c>
      <c r="L14" s="69">
        <f t="shared" si="1"/>
        <v>1248000</v>
      </c>
      <c r="M14" s="69">
        <f t="shared" si="2"/>
        <v>96000</v>
      </c>
      <c r="N14" s="69">
        <v>15000</v>
      </c>
      <c r="O14" s="69">
        <v>9000</v>
      </c>
      <c r="P14" s="98">
        <f t="shared" si="0"/>
        <v>0</v>
      </c>
      <c r="Q14" s="102">
        <v>327</v>
      </c>
    </row>
    <row r="15" spans="1:17" s="70" customFormat="1" ht="31.5" customHeight="1">
      <c r="A15" s="97">
        <v>7</v>
      </c>
      <c r="B15" s="71" t="s">
        <v>231</v>
      </c>
      <c r="C15" s="60" t="s">
        <v>395</v>
      </c>
      <c r="D15" s="60">
        <v>4</v>
      </c>
      <c r="E15" s="60" t="s">
        <v>7</v>
      </c>
      <c r="F15" s="68">
        <v>65</v>
      </c>
      <c r="G15" s="68">
        <v>180</v>
      </c>
      <c r="H15" s="60" t="s">
        <v>170</v>
      </c>
      <c r="I15" s="72">
        <v>92</v>
      </c>
      <c r="J15" s="73" t="s">
        <v>172</v>
      </c>
      <c r="K15" s="74">
        <v>46000</v>
      </c>
      <c r="L15" s="69">
        <f t="shared" si="1"/>
        <v>4232000</v>
      </c>
      <c r="M15" s="69">
        <f t="shared" si="2"/>
        <v>184000</v>
      </c>
      <c r="N15" s="69">
        <f>0.5*K15</f>
        <v>23000</v>
      </c>
      <c r="O15" s="69">
        <v>13000</v>
      </c>
      <c r="P15" s="98">
        <f t="shared" si="0"/>
        <v>10000</v>
      </c>
      <c r="Q15" s="102">
        <v>699</v>
      </c>
    </row>
    <row r="16" spans="1:17" s="70" customFormat="1" ht="23.25" customHeight="1">
      <c r="A16" s="97">
        <v>8</v>
      </c>
      <c r="B16" s="71" t="s">
        <v>205</v>
      </c>
      <c r="C16" s="60" t="s">
        <v>366</v>
      </c>
      <c r="D16" s="60">
        <v>4</v>
      </c>
      <c r="E16" s="60" t="s">
        <v>73</v>
      </c>
      <c r="F16" s="68">
        <v>65</v>
      </c>
      <c r="G16" s="68">
        <v>180</v>
      </c>
      <c r="H16" s="60" t="s">
        <v>170</v>
      </c>
      <c r="I16" s="72">
        <v>100</v>
      </c>
      <c r="J16" s="73" t="s">
        <v>172</v>
      </c>
      <c r="K16" s="74">
        <v>61000</v>
      </c>
      <c r="L16" s="69">
        <f t="shared" si="1"/>
        <v>6100000</v>
      </c>
      <c r="M16" s="69">
        <f t="shared" si="2"/>
        <v>244000</v>
      </c>
      <c r="N16" s="69">
        <v>30000</v>
      </c>
      <c r="O16" s="69">
        <v>18000</v>
      </c>
      <c r="P16" s="98">
        <f t="shared" si="0"/>
        <v>13000</v>
      </c>
      <c r="Q16" s="102">
        <v>559</v>
      </c>
    </row>
    <row r="17" spans="1:17" s="70" customFormat="1" ht="23.25" customHeight="1">
      <c r="A17" s="97">
        <v>9</v>
      </c>
      <c r="B17" s="71" t="s">
        <v>203</v>
      </c>
      <c r="C17" s="60" t="s">
        <v>364</v>
      </c>
      <c r="D17" s="60">
        <v>4</v>
      </c>
      <c r="E17" s="60" t="s">
        <v>7</v>
      </c>
      <c r="F17" s="68">
        <v>65</v>
      </c>
      <c r="G17" s="68">
        <v>180</v>
      </c>
      <c r="H17" s="60" t="s">
        <v>170</v>
      </c>
      <c r="I17" s="72">
        <v>140</v>
      </c>
      <c r="J17" s="73" t="s">
        <v>172</v>
      </c>
      <c r="K17" s="74">
        <v>45000</v>
      </c>
      <c r="L17" s="69">
        <f t="shared" si="1"/>
        <v>6300000</v>
      </c>
      <c r="M17" s="69">
        <f t="shared" si="2"/>
        <v>180000</v>
      </c>
      <c r="N17" s="69">
        <v>22000</v>
      </c>
      <c r="O17" s="69">
        <v>13000</v>
      </c>
      <c r="P17" s="98">
        <f t="shared" si="0"/>
        <v>10000</v>
      </c>
      <c r="Q17" s="102">
        <v>439</v>
      </c>
    </row>
    <row r="18" spans="1:17" s="70" customFormat="1" ht="23.25" customHeight="1">
      <c r="A18" s="97">
        <v>10</v>
      </c>
      <c r="B18" s="71" t="s">
        <v>247</v>
      </c>
      <c r="C18" s="60" t="s">
        <v>323</v>
      </c>
      <c r="D18" s="60">
        <v>4</v>
      </c>
      <c r="E18" s="60" t="s">
        <v>7</v>
      </c>
      <c r="F18" s="68">
        <v>65</v>
      </c>
      <c r="G18" s="68">
        <v>180</v>
      </c>
      <c r="H18" s="60" t="s">
        <v>170</v>
      </c>
      <c r="I18" s="72">
        <v>68</v>
      </c>
      <c r="J18" s="73" t="s">
        <v>171</v>
      </c>
      <c r="K18" s="74">
        <v>143000</v>
      </c>
      <c r="L18" s="69">
        <f t="shared" si="1"/>
        <v>9724000</v>
      </c>
      <c r="M18" s="69">
        <f t="shared" si="2"/>
        <v>572000</v>
      </c>
      <c r="N18" s="69">
        <v>70000</v>
      </c>
      <c r="O18" s="69">
        <v>42000</v>
      </c>
      <c r="P18" s="98">
        <f t="shared" si="0"/>
        <v>31000</v>
      </c>
      <c r="Q18" s="102">
        <v>2640</v>
      </c>
    </row>
    <row r="19" spans="1:17" s="70" customFormat="1" ht="23.25" customHeight="1">
      <c r="A19" s="97">
        <v>11</v>
      </c>
      <c r="B19" s="71" t="s">
        <v>259</v>
      </c>
      <c r="C19" s="60" t="s">
        <v>349</v>
      </c>
      <c r="D19" s="60">
        <v>4</v>
      </c>
      <c r="E19" s="60" t="s">
        <v>7</v>
      </c>
      <c r="F19" s="68">
        <v>65</v>
      </c>
      <c r="G19" s="68">
        <v>180</v>
      </c>
      <c r="H19" s="60" t="s">
        <v>170</v>
      </c>
      <c r="I19" s="72">
        <v>116</v>
      </c>
      <c r="J19" s="73" t="s">
        <v>172</v>
      </c>
      <c r="K19" s="74">
        <v>113000</v>
      </c>
      <c r="L19" s="69">
        <f t="shared" si="1"/>
        <v>13108000</v>
      </c>
      <c r="M19" s="69">
        <f t="shared" si="2"/>
        <v>452000</v>
      </c>
      <c r="N19" s="69">
        <v>56000</v>
      </c>
      <c r="O19" s="69">
        <v>33000</v>
      </c>
      <c r="P19" s="98">
        <f t="shared" si="0"/>
        <v>24000</v>
      </c>
      <c r="Q19" s="102">
        <v>1937</v>
      </c>
    </row>
    <row r="20" spans="1:17" s="70" customFormat="1" ht="23.25" customHeight="1">
      <c r="A20" s="97">
        <v>12</v>
      </c>
      <c r="B20" s="66" t="s">
        <v>270</v>
      </c>
      <c r="C20" s="60" t="s">
        <v>360</v>
      </c>
      <c r="D20" s="67">
        <v>4</v>
      </c>
      <c r="E20" s="67" t="s">
        <v>7</v>
      </c>
      <c r="F20" s="68">
        <v>65</v>
      </c>
      <c r="G20" s="68">
        <v>180</v>
      </c>
      <c r="H20" s="67" t="s">
        <v>170</v>
      </c>
      <c r="I20" s="67">
        <v>248</v>
      </c>
      <c r="J20" s="67" t="s">
        <v>172</v>
      </c>
      <c r="K20" s="69">
        <v>117000</v>
      </c>
      <c r="L20" s="69">
        <f t="shared" si="1"/>
        <v>29016000</v>
      </c>
      <c r="M20" s="69">
        <f t="shared" si="2"/>
        <v>468000</v>
      </c>
      <c r="N20" s="69">
        <v>58000</v>
      </c>
      <c r="O20" s="69">
        <v>35000</v>
      </c>
      <c r="P20" s="98">
        <f t="shared" si="0"/>
        <v>24000</v>
      </c>
      <c r="Q20" s="102">
        <v>1072</v>
      </c>
    </row>
    <row r="21" spans="1:17" s="70" customFormat="1" ht="23.25" customHeight="1">
      <c r="A21" s="97">
        <v>13</v>
      </c>
      <c r="B21" s="66" t="s">
        <v>283</v>
      </c>
      <c r="C21" s="60" t="s">
        <v>412</v>
      </c>
      <c r="D21" s="67">
        <v>4</v>
      </c>
      <c r="E21" s="67" t="s">
        <v>7</v>
      </c>
      <c r="F21" s="68">
        <v>65</v>
      </c>
      <c r="G21" s="68">
        <v>180</v>
      </c>
      <c r="H21" s="67" t="s">
        <v>170</v>
      </c>
      <c r="I21" s="67">
        <v>176</v>
      </c>
      <c r="J21" s="67" t="s">
        <v>172</v>
      </c>
      <c r="K21" s="69">
        <v>37000</v>
      </c>
      <c r="L21" s="69">
        <f t="shared" si="1"/>
        <v>6512000</v>
      </c>
      <c r="M21" s="69">
        <f t="shared" si="2"/>
        <v>148000</v>
      </c>
      <c r="N21" s="69">
        <v>20000</v>
      </c>
      <c r="O21" s="69">
        <v>17000</v>
      </c>
      <c r="P21" s="98">
        <f t="shared" si="0"/>
        <v>0</v>
      </c>
      <c r="Q21" s="102">
        <v>281</v>
      </c>
    </row>
    <row r="22" spans="1:17" s="70" customFormat="1" ht="23.25" customHeight="1">
      <c r="A22" s="97">
        <v>14</v>
      </c>
      <c r="B22" s="66" t="s">
        <v>281</v>
      </c>
      <c r="C22" s="60" t="s">
        <v>410</v>
      </c>
      <c r="D22" s="67">
        <v>4</v>
      </c>
      <c r="E22" s="67" t="s">
        <v>7</v>
      </c>
      <c r="F22" s="68">
        <v>65</v>
      </c>
      <c r="G22" s="68">
        <v>180</v>
      </c>
      <c r="H22" s="67" t="s">
        <v>170</v>
      </c>
      <c r="I22" s="67">
        <v>116</v>
      </c>
      <c r="J22" s="67" t="s">
        <v>172</v>
      </c>
      <c r="K22" s="69">
        <v>42000</v>
      </c>
      <c r="L22" s="69">
        <f t="shared" si="1"/>
        <v>4872000</v>
      </c>
      <c r="M22" s="69">
        <f t="shared" si="2"/>
        <v>168000</v>
      </c>
      <c r="N22" s="69">
        <v>20000</v>
      </c>
      <c r="O22" s="69">
        <v>13000</v>
      </c>
      <c r="P22" s="98">
        <f t="shared" si="0"/>
        <v>9000</v>
      </c>
      <c r="Q22" s="102">
        <v>410</v>
      </c>
    </row>
    <row r="23" spans="1:17" s="70" customFormat="1" ht="23.25" customHeight="1">
      <c r="A23" s="97">
        <v>15</v>
      </c>
      <c r="B23" s="71" t="s">
        <v>184</v>
      </c>
      <c r="C23" s="60" t="s">
        <v>315</v>
      </c>
      <c r="D23" s="60">
        <v>4</v>
      </c>
      <c r="E23" s="60" t="s">
        <v>7</v>
      </c>
      <c r="F23" s="68">
        <v>65</v>
      </c>
      <c r="G23" s="68">
        <v>180</v>
      </c>
      <c r="H23" s="60" t="s">
        <v>170</v>
      </c>
      <c r="I23" s="72">
        <v>100</v>
      </c>
      <c r="J23" s="73" t="s">
        <v>172</v>
      </c>
      <c r="K23" s="74">
        <v>54000</v>
      </c>
      <c r="L23" s="69">
        <f t="shared" si="1"/>
        <v>5400000</v>
      </c>
      <c r="M23" s="69">
        <f t="shared" si="2"/>
        <v>216000</v>
      </c>
      <c r="N23" s="69">
        <f>0.5*K23</f>
        <v>27000</v>
      </c>
      <c r="O23" s="69">
        <v>16000</v>
      </c>
      <c r="P23" s="98">
        <f t="shared" si="0"/>
        <v>11000</v>
      </c>
      <c r="Q23" s="102">
        <v>800</v>
      </c>
    </row>
    <row r="24" spans="1:17" ht="23.25" customHeight="1" thickBot="1">
      <c r="A24" s="116" t="s">
        <v>443</v>
      </c>
      <c r="B24" s="117"/>
      <c r="C24" s="117"/>
      <c r="D24" s="117"/>
      <c r="E24" s="117"/>
      <c r="F24" s="117"/>
      <c r="G24" s="117"/>
      <c r="H24" s="117"/>
      <c r="I24" s="117"/>
      <c r="J24" s="117"/>
      <c r="K24" s="99">
        <f t="shared" ref="K24:Q24" si="3">SUM(K9:K23)</f>
        <v>890000</v>
      </c>
      <c r="L24" s="99">
        <f t="shared" si="3"/>
        <v>107772000</v>
      </c>
      <c r="M24" s="99">
        <f t="shared" si="3"/>
        <v>3560000</v>
      </c>
      <c r="N24" s="99">
        <f t="shared" si="3"/>
        <v>461000</v>
      </c>
      <c r="O24" s="99">
        <f t="shared" si="3"/>
        <v>282000</v>
      </c>
      <c r="P24" s="76">
        <f t="shared" si="3"/>
        <v>147000</v>
      </c>
      <c r="Q24" s="95">
        <f t="shared" si="3"/>
        <v>11630</v>
      </c>
    </row>
    <row r="25" spans="1:17" ht="13.5" thickTop="1"/>
    <row r="30" spans="1:17" ht="27" customHeight="1"/>
    <row r="31" spans="1:17" ht="27" customHeight="1"/>
    <row r="32" spans="1:17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  <row r="39" ht="27" customHeight="1"/>
    <row r="40" ht="27" customHeight="1"/>
    <row r="41" ht="27" customHeight="1"/>
    <row r="42" ht="27" customHeight="1"/>
    <row r="43" ht="27" customHeight="1"/>
    <row r="44" ht="27" customHeight="1"/>
    <row r="45" ht="27" customHeight="1"/>
    <row r="46" ht="27" customHeight="1"/>
    <row r="47" ht="27" customHeight="1"/>
    <row r="48" ht="27" customHeight="1"/>
    <row r="49" ht="27" customHeight="1"/>
    <row r="50" ht="27" customHeight="1"/>
    <row r="51" ht="27" customHeight="1"/>
    <row r="52" ht="27" customHeight="1"/>
    <row r="53" ht="27" customHeight="1"/>
    <row r="54" ht="27" customHeight="1"/>
    <row r="55" ht="27" customHeight="1"/>
    <row r="56" ht="27" customHeight="1"/>
    <row r="57" ht="27" customHeight="1"/>
    <row r="58" ht="27" customHeight="1"/>
    <row r="59" ht="27" customHeight="1"/>
    <row r="60" ht="27" customHeight="1"/>
    <row r="61" ht="27" customHeight="1"/>
    <row r="62" ht="27" customHeight="1"/>
    <row r="63" ht="27" customHeight="1"/>
    <row r="64" ht="27" customHeight="1"/>
    <row r="65" ht="27" customHeight="1"/>
    <row r="66" ht="27" customHeight="1"/>
    <row r="67" ht="27" customHeight="1"/>
    <row r="68" ht="27" customHeight="1"/>
    <row r="69" ht="27" customHeight="1"/>
    <row r="70" ht="27" customHeight="1"/>
    <row r="71" ht="27" customHeight="1"/>
    <row r="72" ht="27" customHeight="1"/>
    <row r="73" ht="27" customHeight="1"/>
    <row r="74" ht="27" customHeight="1"/>
    <row r="75" ht="27" customHeight="1"/>
    <row r="76" ht="27" customHeight="1"/>
    <row r="77" ht="27" customHeight="1"/>
    <row r="78" ht="27" customHeight="1"/>
    <row r="79" ht="27" customHeight="1"/>
    <row r="80" ht="27" customHeight="1"/>
    <row r="81" ht="27" customHeight="1"/>
    <row r="82" ht="27" customHeight="1"/>
    <row r="83" ht="27" customHeight="1"/>
    <row r="84" ht="27" customHeight="1"/>
    <row r="85" ht="27" customHeight="1"/>
    <row r="86" ht="27" customHeight="1"/>
  </sheetData>
  <sortState xmlns:xlrd2="http://schemas.microsoft.com/office/spreadsheetml/2017/richdata2" ref="A10:Q24">
    <sortCondition ref="C10:C24"/>
  </sortState>
  <mergeCells count="15">
    <mergeCell ref="Q6:Q8"/>
    <mergeCell ref="A6:A8"/>
    <mergeCell ref="B6:B8"/>
    <mergeCell ref="C6:C8"/>
    <mergeCell ref="D6:E7"/>
    <mergeCell ref="F6:G6"/>
    <mergeCell ref="H6:H8"/>
    <mergeCell ref="A24:J24"/>
    <mergeCell ref="I6:I8"/>
    <mergeCell ref="J6:J8"/>
    <mergeCell ref="K6:K8"/>
    <mergeCell ref="L6:M7"/>
    <mergeCell ref="F7:G7"/>
    <mergeCell ref="N6:P7"/>
    <mergeCell ref="A1:B4"/>
  </mergeCells>
  <pageMargins left="0.6" right="0.25" top="0.44685039399999998" bottom="0.15748031496063" header="0.19" footer="0.31496062992126"/>
  <pageSetup paperSize="9" scale="95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25"/>
  <sheetViews>
    <sheetView workbookViewId="0">
      <selection sqref="A1:B4"/>
    </sheetView>
  </sheetViews>
  <sheetFormatPr defaultColWidth="8" defaultRowHeight="12.75"/>
  <cols>
    <col min="1" max="1" width="3.42578125" style="61" bestFit="1" customWidth="1"/>
    <col min="2" max="2" width="28" style="61" customWidth="1"/>
    <col min="3" max="3" width="14.42578125" style="62" customWidth="1"/>
    <col min="4" max="4" width="5.5703125" style="61" bestFit="1" customWidth="1"/>
    <col min="5" max="5" width="5" style="79" customWidth="1"/>
    <col min="6" max="7" width="6.140625" style="61" customWidth="1"/>
    <col min="8" max="8" width="7.42578125" style="61" customWidth="1"/>
    <col min="9" max="10" width="5.42578125" style="61" customWidth="1"/>
    <col min="11" max="11" width="8" style="63" customWidth="1"/>
    <col min="12" max="12" width="10.85546875" style="61" bestFit="1" customWidth="1"/>
    <col min="13" max="13" width="8.42578125" style="61" customWidth="1"/>
    <col min="14" max="14" width="9" style="64" customWidth="1"/>
    <col min="15" max="15" width="8.7109375" style="64" bestFit="1" customWidth="1"/>
    <col min="16" max="16" width="7.85546875" style="64" customWidth="1"/>
    <col min="17" max="17" width="7.5703125" style="61" hidden="1" customWidth="1"/>
    <col min="18" max="16384" width="8" style="61"/>
  </cols>
  <sheetData>
    <row r="1" spans="1:17" s="85" customFormat="1" ht="21" customHeight="1">
      <c r="A1" s="133" t="s">
        <v>537</v>
      </c>
      <c r="B1" s="133"/>
      <c r="C1" s="130" t="s">
        <v>444</v>
      </c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</row>
    <row r="2" spans="1:17" s="85" customFormat="1" ht="21" customHeight="1">
      <c r="A2" s="133"/>
      <c r="B2" s="133"/>
      <c r="C2" s="131" t="s">
        <v>532</v>
      </c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</row>
    <row r="3" spans="1:17" s="85" customFormat="1" ht="21" customHeight="1">
      <c r="A3" s="133"/>
      <c r="B3" s="133"/>
      <c r="C3" s="131" t="s">
        <v>522</v>
      </c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</row>
    <row r="4" spans="1:17" s="86" customFormat="1" ht="21" customHeight="1">
      <c r="A4" s="133"/>
      <c r="B4" s="133"/>
      <c r="C4" s="132" t="s">
        <v>442</v>
      </c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</row>
    <row r="5" spans="1:17" ht="12.75" customHeight="1" thickBot="1"/>
    <row r="6" spans="1:17" s="65" customFormat="1" ht="23.25" customHeight="1" thickTop="1">
      <c r="A6" s="122" t="s">
        <v>140</v>
      </c>
      <c r="B6" s="124" t="s">
        <v>141</v>
      </c>
      <c r="C6" s="124" t="s">
        <v>142</v>
      </c>
      <c r="D6" s="114" t="s">
        <v>143</v>
      </c>
      <c r="E6" s="114"/>
      <c r="F6" s="114" t="s">
        <v>144</v>
      </c>
      <c r="G6" s="114"/>
      <c r="H6" s="114" t="s">
        <v>145</v>
      </c>
      <c r="I6" s="114" t="s">
        <v>146</v>
      </c>
      <c r="J6" s="114" t="s">
        <v>147</v>
      </c>
      <c r="K6" s="114" t="s">
        <v>148</v>
      </c>
      <c r="L6" s="114" t="s">
        <v>149</v>
      </c>
      <c r="M6" s="114"/>
      <c r="N6" s="114" t="s">
        <v>150</v>
      </c>
      <c r="O6" s="118"/>
      <c r="P6" s="119"/>
      <c r="Q6" s="126" t="s">
        <v>441</v>
      </c>
    </row>
    <row r="7" spans="1:17" ht="24" customHeight="1">
      <c r="A7" s="123"/>
      <c r="B7" s="125"/>
      <c r="C7" s="125"/>
      <c r="D7" s="115"/>
      <c r="E7" s="115"/>
      <c r="F7" s="115" t="s">
        <v>151</v>
      </c>
      <c r="G7" s="115"/>
      <c r="H7" s="115"/>
      <c r="I7" s="115"/>
      <c r="J7" s="115"/>
      <c r="K7" s="115"/>
      <c r="L7" s="115"/>
      <c r="M7" s="115"/>
      <c r="N7" s="120"/>
      <c r="O7" s="120"/>
      <c r="P7" s="121"/>
      <c r="Q7" s="127"/>
    </row>
    <row r="8" spans="1:17" ht="27.75" customHeight="1">
      <c r="A8" s="123"/>
      <c r="B8" s="125"/>
      <c r="C8" s="125"/>
      <c r="D8" s="93" t="s">
        <v>152</v>
      </c>
      <c r="E8" s="93" t="s">
        <v>153</v>
      </c>
      <c r="F8" s="93" t="s">
        <v>152</v>
      </c>
      <c r="G8" s="93" t="s">
        <v>153</v>
      </c>
      <c r="H8" s="115"/>
      <c r="I8" s="115"/>
      <c r="J8" s="115"/>
      <c r="K8" s="115"/>
      <c r="L8" s="93" t="s">
        <v>152</v>
      </c>
      <c r="M8" s="93" t="s">
        <v>153</v>
      </c>
      <c r="N8" s="91" t="s">
        <v>524</v>
      </c>
      <c r="O8" s="92" t="s">
        <v>523</v>
      </c>
      <c r="P8" s="96" t="s">
        <v>536</v>
      </c>
      <c r="Q8" s="128"/>
    </row>
    <row r="9" spans="1:17" s="70" customFormat="1" ht="21" customHeight="1">
      <c r="A9" s="97">
        <v>1</v>
      </c>
      <c r="B9" s="66" t="s">
        <v>174</v>
      </c>
      <c r="C9" s="60" t="s">
        <v>306</v>
      </c>
      <c r="D9" s="67">
        <v>4</v>
      </c>
      <c r="E9" s="67" t="s">
        <v>7</v>
      </c>
      <c r="F9" s="68">
        <v>65</v>
      </c>
      <c r="G9" s="68">
        <v>180</v>
      </c>
      <c r="H9" s="67" t="s">
        <v>170</v>
      </c>
      <c r="I9" s="67">
        <v>160</v>
      </c>
      <c r="J9" s="67" t="s">
        <v>172</v>
      </c>
      <c r="K9" s="69">
        <v>59000</v>
      </c>
      <c r="L9" s="69">
        <f>I9*K9</f>
        <v>9440000</v>
      </c>
      <c r="M9" s="69">
        <f>K9*4</f>
        <v>236000</v>
      </c>
      <c r="N9" s="69">
        <v>30000</v>
      </c>
      <c r="O9" s="69">
        <v>17000</v>
      </c>
      <c r="P9" s="98">
        <f t="shared" ref="P9:P23" si="0">K9-N9-O9</f>
        <v>12000</v>
      </c>
      <c r="Q9" s="94">
        <v>796</v>
      </c>
    </row>
    <row r="10" spans="1:17" s="70" customFormat="1" ht="21" customHeight="1">
      <c r="A10" s="97">
        <v>2</v>
      </c>
      <c r="B10" s="66" t="s">
        <v>189</v>
      </c>
      <c r="C10" s="60" t="s">
        <v>334</v>
      </c>
      <c r="D10" s="67">
        <v>4</v>
      </c>
      <c r="E10" s="67" t="s">
        <v>7</v>
      </c>
      <c r="F10" s="68">
        <v>65</v>
      </c>
      <c r="G10" s="68">
        <v>180</v>
      </c>
      <c r="H10" s="67" t="s">
        <v>170</v>
      </c>
      <c r="I10" s="67">
        <v>132</v>
      </c>
      <c r="J10" s="67" t="s">
        <v>172</v>
      </c>
      <c r="K10" s="69">
        <v>33000</v>
      </c>
      <c r="L10" s="69">
        <f t="shared" ref="L10:L23" si="1">I10*K10</f>
        <v>4356000</v>
      </c>
      <c r="M10" s="69">
        <f t="shared" ref="M10:M23" si="2">K10*4</f>
        <v>132000</v>
      </c>
      <c r="N10" s="69">
        <v>20000</v>
      </c>
      <c r="O10" s="69">
        <v>13000</v>
      </c>
      <c r="P10" s="98">
        <f t="shared" si="0"/>
        <v>0</v>
      </c>
      <c r="Q10" s="94">
        <v>302</v>
      </c>
    </row>
    <row r="11" spans="1:17" s="70" customFormat="1" ht="21" customHeight="1">
      <c r="A11" s="97">
        <v>3</v>
      </c>
      <c r="B11" s="71" t="s">
        <v>218</v>
      </c>
      <c r="C11" s="60" t="s">
        <v>383</v>
      </c>
      <c r="D11" s="60">
        <v>4</v>
      </c>
      <c r="E11" s="60" t="s">
        <v>7</v>
      </c>
      <c r="F11" s="68">
        <v>65</v>
      </c>
      <c r="G11" s="68">
        <v>180</v>
      </c>
      <c r="H11" s="60" t="s">
        <v>170</v>
      </c>
      <c r="I11" s="72">
        <v>124</v>
      </c>
      <c r="J11" s="73" t="s">
        <v>172</v>
      </c>
      <c r="K11" s="74">
        <v>50000</v>
      </c>
      <c r="L11" s="69">
        <f t="shared" si="1"/>
        <v>6200000</v>
      </c>
      <c r="M11" s="69">
        <f t="shared" si="2"/>
        <v>200000</v>
      </c>
      <c r="N11" s="69">
        <f>0.5*K11</f>
        <v>25000</v>
      </c>
      <c r="O11" s="69">
        <f>0.3*K11</f>
        <v>15000</v>
      </c>
      <c r="P11" s="98">
        <f t="shared" si="0"/>
        <v>10000</v>
      </c>
      <c r="Q11" s="94">
        <v>588</v>
      </c>
    </row>
    <row r="12" spans="1:17" s="70" customFormat="1" ht="21" customHeight="1">
      <c r="A12" s="97">
        <v>4</v>
      </c>
      <c r="B12" s="71" t="s">
        <v>249</v>
      </c>
      <c r="C12" s="60" t="s">
        <v>325</v>
      </c>
      <c r="D12" s="60">
        <v>4</v>
      </c>
      <c r="E12" s="60" t="s">
        <v>7</v>
      </c>
      <c r="F12" s="68">
        <v>65</v>
      </c>
      <c r="G12" s="68">
        <v>180</v>
      </c>
      <c r="H12" s="60" t="s">
        <v>170</v>
      </c>
      <c r="I12" s="72">
        <v>64</v>
      </c>
      <c r="J12" s="73" t="s">
        <v>171</v>
      </c>
      <c r="K12" s="74">
        <v>158000</v>
      </c>
      <c r="L12" s="69">
        <f t="shared" si="1"/>
        <v>10112000</v>
      </c>
      <c r="M12" s="69">
        <f t="shared" si="2"/>
        <v>632000</v>
      </c>
      <c r="N12" s="69">
        <f>0.5*K12</f>
        <v>79000</v>
      </c>
      <c r="O12" s="69">
        <v>47000</v>
      </c>
      <c r="P12" s="98">
        <f t="shared" si="0"/>
        <v>32000</v>
      </c>
      <c r="Q12" s="94">
        <v>3160</v>
      </c>
    </row>
    <row r="13" spans="1:17" s="70" customFormat="1" ht="21" customHeight="1">
      <c r="A13" s="97">
        <v>5</v>
      </c>
      <c r="B13" s="71" t="s">
        <v>250</v>
      </c>
      <c r="C13" s="60" t="s">
        <v>326</v>
      </c>
      <c r="D13" s="60">
        <v>4</v>
      </c>
      <c r="E13" s="60" t="s">
        <v>7</v>
      </c>
      <c r="F13" s="68">
        <v>65</v>
      </c>
      <c r="G13" s="68">
        <v>180</v>
      </c>
      <c r="H13" s="60" t="s">
        <v>170</v>
      </c>
      <c r="I13" s="72">
        <v>68</v>
      </c>
      <c r="J13" s="73" t="s">
        <v>171</v>
      </c>
      <c r="K13" s="74">
        <v>145000</v>
      </c>
      <c r="L13" s="69">
        <f t="shared" si="1"/>
        <v>9860000</v>
      </c>
      <c r="M13" s="69">
        <f t="shared" si="2"/>
        <v>580000</v>
      </c>
      <c r="N13" s="69">
        <v>72000</v>
      </c>
      <c r="O13" s="69">
        <v>43000</v>
      </c>
      <c r="P13" s="98">
        <f t="shared" si="0"/>
        <v>30000</v>
      </c>
      <c r="Q13" s="94">
        <v>3283</v>
      </c>
    </row>
    <row r="14" spans="1:17" s="70" customFormat="1" ht="21" customHeight="1">
      <c r="A14" s="97">
        <v>6</v>
      </c>
      <c r="B14" s="71" t="s">
        <v>251</v>
      </c>
      <c r="C14" s="60" t="s">
        <v>327</v>
      </c>
      <c r="D14" s="60">
        <v>4</v>
      </c>
      <c r="E14" s="60" t="s">
        <v>7</v>
      </c>
      <c r="F14" s="68">
        <v>65</v>
      </c>
      <c r="G14" s="68">
        <v>180</v>
      </c>
      <c r="H14" s="60" t="s">
        <v>170</v>
      </c>
      <c r="I14" s="72">
        <v>60</v>
      </c>
      <c r="J14" s="73" t="s">
        <v>171</v>
      </c>
      <c r="K14" s="74">
        <v>137000</v>
      </c>
      <c r="L14" s="69">
        <f t="shared" si="1"/>
        <v>8220000</v>
      </c>
      <c r="M14" s="69">
        <f t="shared" si="2"/>
        <v>548000</v>
      </c>
      <c r="N14" s="69">
        <v>68000</v>
      </c>
      <c r="O14" s="69">
        <v>41000</v>
      </c>
      <c r="P14" s="98">
        <f t="shared" si="0"/>
        <v>28000</v>
      </c>
      <c r="Q14" s="94">
        <v>1337</v>
      </c>
    </row>
    <row r="15" spans="1:17" s="70" customFormat="1" ht="21" customHeight="1">
      <c r="A15" s="97">
        <v>7</v>
      </c>
      <c r="B15" s="66" t="s">
        <v>245</v>
      </c>
      <c r="C15" s="60" t="s">
        <v>321</v>
      </c>
      <c r="D15" s="67">
        <v>4</v>
      </c>
      <c r="E15" s="67" t="s">
        <v>7</v>
      </c>
      <c r="F15" s="68">
        <v>65</v>
      </c>
      <c r="G15" s="68">
        <v>180</v>
      </c>
      <c r="H15" s="67" t="s">
        <v>170</v>
      </c>
      <c r="I15" s="67">
        <v>120</v>
      </c>
      <c r="J15" s="67" t="s">
        <v>172</v>
      </c>
      <c r="K15" s="69">
        <v>165000</v>
      </c>
      <c r="L15" s="69">
        <f t="shared" si="1"/>
        <v>19800000</v>
      </c>
      <c r="M15" s="69">
        <f t="shared" si="2"/>
        <v>660000</v>
      </c>
      <c r="N15" s="69">
        <v>82000</v>
      </c>
      <c r="O15" s="69">
        <v>49000</v>
      </c>
      <c r="P15" s="98">
        <f t="shared" si="0"/>
        <v>34000</v>
      </c>
      <c r="Q15" s="94">
        <v>2250</v>
      </c>
    </row>
    <row r="16" spans="1:17" s="70" customFormat="1" ht="21" customHeight="1">
      <c r="A16" s="97">
        <v>8</v>
      </c>
      <c r="B16" s="66" t="s">
        <v>267</v>
      </c>
      <c r="C16" s="60" t="s">
        <v>357</v>
      </c>
      <c r="D16" s="67">
        <v>4</v>
      </c>
      <c r="E16" s="67" t="s">
        <v>7</v>
      </c>
      <c r="F16" s="68">
        <v>65</v>
      </c>
      <c r="G16" s="68">
        <v>180</v>
      </c>
      <c r="H16" s="67" t="s">
        <v>170</v>
      </c>
      <c r="I16" s="67">
        <v>100</v>
      </c>
      <c r="J16" s="67" t="s">
        <v>172</v>
      </c>
      <c r="K16" s="69">
        <v>94000</v>
      </c>
      <c r="L16" s="69">
        <f t="shared" si="1"/>
        <v>9400000</v>
      </c>
      <c r="M16" s="69">
        <f t="shared" si="2"/>
        <v>376000</v>
      </c>
      <c r="N16" s="69">
        <f>0.5*K16</f>
        <v>47000</v>
      </c>
      <c r="O16" s="69">
        <v>28000</v>
      </c>
      <c r="P16" s="98">
        <f t="shared" si="0"/>
        <v>19000</v>
      </c>
      <c r="Q16" s="94">
        <v>1175</v>
      </c>
    </row>
    <row r="17" spans="1:17" s="70" customFormat="1" ht="21" customHeight="1">
      <c r="A17" s="97">
        <v>9</v>
      </c>
      <c r="B17" s="71" t="s">
        <v>272</v>
      </c>
      <c r="C17" s="60" t="s">
        <v>361</v>
      </c>
      <c r="D17" s="60">
        <v>4</v>
      </c>
      <c r="E17" s="60" t="s">
        <v>7</v>
      </c>
      <c r="F17" s="68">
        <v>65</v>
      </c>
      <c r="G17" s="68">
        <v>180</v>
      </c>
      <c r="H17" s="60" t="s">
        <v>170</v>
      </c>
      <c r="I17" s="72">
        <v>76</v>
      </c>
      <c r="J17" s="73" t="s">
        <v>171</v>
      </c>
      <c r="K17" s="74">
        <v>25000</v>
      </c>
      <c r="L17" s="69">
        <f t="shared" si="1"/>
        <v>1900000</v>
      </c>
      <c r="M17" s="69">
        <f t="shared" si="2"/>
        <v>100000</v>
      </c>
      <c r="N17" s="69">
        <v>15000</v>
      </c>
      <c r="O17" s="69">
        <v>10000</v>
      </c>
      <c r="P17" s="98">
        <f t="shared" si="0"/>
        <v>0</v>
      </c>
      <c r="Q17" s="94">
        <v>380</v>
      </c>
    </row>
    <row r="18" spans="1:17" s="70" customFormat="1" ht="21" customHeight="1">
      <c r="A18" s="97">
        <v>10</v>
      </c>
      <c r="B18" s="71" t="s">
        <v>289</v>
      </c>
      <c r="C18" s="60" t="s">
        <v>419</v>
      </c>
      <c r="D18" s="60">
        <v>4</v>
      </c>
      <c r="E18" s="60" t="s">
        <v>7</v>
      </c>
      <c r="F18" s="68">
        <v>65</v>
      </c>
      <c r="G18" s="68">
        <v>180</v>
      </c>
      <c r="H18" s="60" t="s">
        <v>170</v>
      </c>
      <c r="I18" s="72">
        <v>120</v>
      </c>
      <c r="J18" s="73" t="s">
        <v>172</v>
      </c>
      <c r="K18" s="74">
        <v>36000</v>
      </c>
      <c r="L18" s="69">
        <f t="shared" si="1"/>
        <v>4320000</v>
      </c>
      <c r="M18" s="69">
        <f t="shared" si="2"/>
        <v>144000</v>
      </c>
      <c r="N18" s="69">
        <v>20000</v>
      </c>
      <c r="O18" s="69">
        <v>16000</v>
      </c>
      <c r="P18" s="98">
        <f t="shared" si="0"/>
        <v>0</v>
      </c>
      <c r="Q18" s="94">
        <v>351</v>
      </c>
    </row>
    <row r="19" spans="1:17" s="70" customFormat="1" ht="21" customHeight="1">
      <c r="A19" s="97">
        <v>11</v>
      </c>
      <c r="B19" s="66" t="s">
        <v>282</v>
      </c>
      <c r="C19" s="60" t="s">
        <v>411</v>
      </c>
      <c r="D19" s="67">
        <v>4</v>
      </c>
      <c r="E19" s="67" t="s">
        <v>7</v>
      </c>
      <c r="F19" s="68">
        <v>65</v>
      </c>
      <c r="G19" s="68">
        <v>180</v>
      </c>
      <c r="H19" s="67" t="s">
        <v>170</v>
      </c>
      <c r="I19" s="67">
        <v>52</v>
      </c>
      <c r="J19" s="67" t="s">
        <v>171</v>
      </c>
      <c r="K19" s="69">
        <v>21000</v>
      </c>
      <c r="L19" s="69">
        <f t="shared" si="1"/>
        <v>1092000</v>
      </c>
      <c r="M19" s="69">
        <f t="shared" si="2"/>
        <v>84000</v>
      </c>
      <c r="N19" s="69">
        <v>21000</v>
      </c>
      <c r="O19" s="69">
        <v>0</v>
      </c>
      <c r="P19" s="98">
        <f t="shared" si="0"/>
        <v>0</v>
      </c>
      <c r="Q19" s="94">
        <v>311</v>
      </c>
    </row>
    <row r="20" spans="1:17" s="70" customFormat="1" ht="21" customHeight="1">
      <c r="A20" s="97">
        <v>12</v>
      </c>
      <c r="B20" s="71" t="s">
        <v>279</v>
      </c>
      <c r="C20" s="60" t="s">
        <v>408</v>
      </c>
      <c r="D20" s="60">
        <v>4</v>
      </c>
      <c r="E20" s="60" t="s">
        <v>7</v>
      </c>
      <c r="F20" s="68">
        <v>65</v>
      </c>
      <c r="G20" s="68">
        <v>180</v>
      </c>
      <c r="H20" s="60" t="s">
        <v>170</v>
      </c>
      <c r="I20" s="72">
        <v>96</v>
      </c>
      <c r="J20" s="73" t="s">
        <v>172</v>
      </c>
      <c r="K20" s="74">
        <v>42000</v>
      </c>
      <c r="L20" s="69">
        <f t="shared" si="1"/>
        <v>4032000</v>
      </c>
      <c r="M20" s="69">
        <f t="shared" si="2"/>
        <v>168000</v>
      </c>
      <c r="N20" s="69">
        <v>20000</v>
      </c>
      <c r="O20" s="69">
        <v>13000</v>
      </c>
      <c r="P20" s="98">
        <f t="shared" si="0"/>
        <v>9000</v>
      </c>
      <c r="Q20" s="94">
        <v>933</v>
      </c>
    </row>
    <row r="21" spans="1:17" s="70" customFormat="1" ht="21" customHeight="1">
      <c r="A21" s="97">
        <v>13</v>
      </c>
      <c r="B21" s="71" t="s">
        <v>280</v>
      </c>
      <c r="C21" s="60" t="s">
        <v>409</v>
      </c>
      <c r="D21" s="60">
        <v>4</v>
      </c>
      <c r="E21" s="60" t="s">
        <v>7</v>
      </c>
      <c r="F21" s="68">
        <v>65</v>
      </c>
      <c r="G21" s="68">
        <v>180</v>
      </c>
      <c r="H21" s="60" t="s">
        <v>170</v>
      </c>
      <c r="I21" s="72">
        <v>76</v>
      </c>
      <c r="J21" s="73" t="s">
        <v>171</v>
      </c>
      <c r="K21" s="74">
        <v>26000</v>
      </c>
      <c r="L21" s="69">
        <f t="shared" si="1"/>
        <v>1976000</v>
      </c>
      <c r="M21" s="69">
        <f t="shared" si="2"/>
        <v>104000</v>
      </c>
      <c r="N21" s="69">
        <v>16000</v>
      </c>
      <c r="O21" s="69">
        <v>10000</v>
      </c>
      <c r="P21" s="98">
        <f t="shared" si="0"/>
        <v>0</v>
      </c>
      <c r="Q21" s="94">
        <v>520</v>
      </c>
    </row>
    <row r="22" spans="1:17" s="70" customFormat="1" ht="21" customHeight="1">
      <c r="A22" s="97">
        <v>14</v>
      </c>
      <c r="B22" s="66" t="s">
        <v>275</v>
      </c>
      <c r="C22" s="60" t="s">
        <v>404</v>
      </c>
      <c r="D22" s="67">
        <v>4</v>
      </c>
      <c r="E22" s="67" t="s">
        <v>7</v>
      </c>
      <c r="F22" s="68">
        <v>65</v>
      </c>
      <c r="G22" s="68">
        <v>180</v>
      </c>
      <c r="H22" s="67" t="s">
        <v>170</v>
      </c>
      <c r="I22" s="67">
        <v>172</v>
      </c>
      <c r="J22" s="67" t="s">
        <v>172</v>
      </c>
      <c r="K22" s="69">
        <v>58000</v>
      </c>
      <c r="L22" s="69">
        <f t="shared" si="1"/>
        <v>9976000</v>
      </c>
      <c r="M22" s="69">
        <f t="shared" si="2"/>
        <v>232000</v>
      </c>
      <c r="N22" s="69">
        <f>0.5*K22</f>
        <v>29000</v>
      </c>
      <c r="O22" s="69">
        <v>17000</v>
      </c>
      <c r="P22" s="98">
        <f t="shared" si="0"/>
        <v>12000</v>
      </c>
      <c r="Q22" s="94">
        <v>881</v>
      </c>
    </row>
    <row r="23" spans="1:17" s="70" customFormat="1" ht="21" customHeight="1">
      <c r="A23" s="97">
        <v>15</v>
      </c>
      <c r="B23" s="66" t="s">
        <v>277</v>
      </c>
      <c r="C23" s="60" t="s">
        <v>406</v>
      </c>
      <c r="D23" s="67">
        <v>4</v>
      </c>
      <c r="E23" s="67" t="s">
        <v>7</v>
      </c>
      <c r="F23" s="68">
        <v>65</v>
      </c>
      <c r="G23" s="68">
        <v>180</v>
      </c>
      <c r="H23" s="67" t="s">
        <v>170</v>
      </c>
      <c r="I23" s="67">
        <v>92</v>
      </c>
      <c r="J23" s="67" t="s">
        <v>172</v>
      </c>
      <c r="K23" s="69">
        <v>29000</v>
      </c>
      <c r="L23" s="69">
        <f t="shared" si="1"/>
        <v>2668000</v>
      </c>
      <c r="M23" s="69">
        <f t="shared" si="2"/>
        <v>116000</v>
      </c>
      <c r="N23" s="69">
        <v>20000</v>
      </c>
      <c r="O23" s="69">
        <v>9000</v>
      </c>
      <c r="P23" s="98">
        <f t="shared" si="0"/>
        <v>0</v>
      </c>
      <c r="Q23" s="94">
        <v>611</v>
      </c>
    </row>
    <row r="24" spans="1:17" ht="21" customHeight="1" thickBot="1">
      <c r="A24" s="116" t="s">
        <v>443</v>
      </c>
      <c r="B24" s="117"/>
      <c r="C24" s="117"/>
      <c r="D24" s="117"/>
      <c r="E24" s="117"/>
      <c r="F24" s="117"/>
      <c r="G24" s="117"/>
      <c r="H24" s="117"/>
      <c r="I24" s="117"/>
      <c r="J24" s="117"/>
      <c r="K24" s="99">
        <f t="shared" ref="K24:Q24" si="3">SUM(K9:K23)</f>
        <v>1078000</v>
      </c>
      <c r="L24" s="99">
        <f t="shared" si="3"/>
        <v>103352000</v>
      </c>
      <c r="M24" s="99">
        <f t="shared" si="3"/>
        <v>4312000</v>
      </c>
      <c r="N24" s="99">
        <f t="shared" si="3"/>
        <v>564000</v>
      </c>
      <c r="O24" s="99">
        <f t="shared" si="3"/>
        <v>328000</v>
      </c>
      <c r="P24" s="76">
        <f t="shared" si="3"/>
        <v>186000</v>
      </c>
      <c r="Q24" s="95">
        <f t="shared" si="3"/>
        <v>16878</v>
      </c>
    </row>
    <row r="25" spans="1:17" ht="13.5" thickTop="1">
      <c r="C25" s="61"/>
      <c r="D25" s="62"/>
      <c r="E25" s="80"/>
      <c r="K25" s="61"/>
      <c r="N25" s="77"/>
      <c r="O25" s="77"/>
      <c r="P25" s="77"/>
    </row>
  </sheetData>
  <sortState xmlns:xlrd2="http://schemas.microsoft.com/office/spreadsheetml/2017/richdata2" ref="A10:R24">
    <sortCondition ref="C10:C24"/>
  </sortState>
  <mergeCells count="15">
    <mergeCell ref="Q6:Q8"/>
    <mergeCell ref="A6:A8"/>
    <mergeCell ref="B6:B8"/>
    <mergeCell ref="C6:C8"/>
    <mergeCell ref="D6:E7"/>
    <mergeCell ref="F6:G6"/>
    <mergeCell ref="H6:H8"/>
    <mergeCell ref="A24:J24"/>
    <mergeCell ref="I6:I8"/>
    <mergeCell ref="J6:J8"/>
    <mergeCell ref="K6:K8"/>
    <mergeCell ref="L6:M7"/>
    <mergeCell ref="F7:G7"/>
    <mergeCell ref="N6:P7"/>
    <mergeCell ref="A1:B4"/>
  </mergeCells>
  <pageMargins left="0.6" right="0.25" top="0.44685039399999998" bottom="0.15748031496063" header="0.19" footer="0.31496062992126"/>
  <pageSetup paperSize="9" scale="9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5</vt:i4>
      </vt:variant>
    </vt:vector>
  </HeadingPairs>
  <TitlesOfParts>
    <vt:vector size="17" baseType="lpstr">
      <vt:lpstr>Nhờ HCM in giúp </vt:lpstr>
      <vt:lpstr>DM SGK</vt:lpstr>
      <vt:lpstr>Dữ liệu xây thầu 5912</vt:lpstr>
      <vt:lpstr>P 01</vt:lpstr>
      <vt:lpstr>P02</vt:lpstr>
      <vt:lpstr>P03</vt:lpstr>
      <vt:lpstr>P04</vt:lpstr>
      <vt:lpstr>P05</vt:lpstr>
      <vt:lpstr>P06</vt:lpstr>
      <vt:lpstr>P07</vt:lpstr>
      <vt:lpstr>P08</vt:lpstr>
      <vt:lpstr>P09</vt:lpstr>
      <vt:lpstr>'P 01'!Print_Titles</vt:lpstr>
      <vt:lpstr>'P03'!Print_Titles</vt:lpstr>
      <vt:lpstr>'P04'!Print_Titles</vt:lpstr>
      <vt:lpstr>'P05'!Print_Titles</vt:lpstr>
      <vt:lpstr>'P06'!Print_Titles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Đặng Tridung</dc:creator>
  <cp:lastModifiedBy>Hoàng NXBGDVN</cp:lastModifiedBy>
  <cp:lastPrinted>2024-03-29T01:42:51Z</cp:lastPrinted>
  <dcterms:created xsi:type="dcterms:W3CDTF">2024-03-05T02:15:52Z</dcterms:created>
  <dcterms:modified xsi:type="dcterms:W3CDTF">2024-04-05T13:34:37Z</dcterms:modified>
</cp:coreProperties>
</file>